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65"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'BoQ1'!$A$11:$BC$74</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<sst xmlns="http://schemas.openxmlformats.org/spreadsheetml/2006/main" count="470" uniqueCount="168">
  <si>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</si>
  <si>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</si>
  <si>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</si>
  <si>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</si>
  <si>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</si>
  <si>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</si>
  <si>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</si>
  <si>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</si>
  <si>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</si>
  <si>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</si>
  <si>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</si>
  <si>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</si>
  <si>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</si>
  <si>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</si>
  <si>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</si>
  <si>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</si>
  <si>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</si>
  <si>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</si>
  <si>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</si>
  <si>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</si>
  <si>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</si>
  <si>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</si>
  <si>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</si>
  <si>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</si>
  <si>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</si>
  <si>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</si>
  <si>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</si>
  <si>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</si>
  <si>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</si>
  <si>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</si>
  <si>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</si>
  <si>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</si>
  <si>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</si>
  <si>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</si>
  <si>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</si>
  <si>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</si>
  <si>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</si>
  <si>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</si>
  <si>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</si>
  <si>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</si>
  <si>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</si>
  <si>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</si>
  <si>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</si>
  <si>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</si>
  <si>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</si>
  <si>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</si>
  <si>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</si>
  <si>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</si>
  <si>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</si>
  <si>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</si>
  <si>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</si>
  <si>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</si>
  <si>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</si>
  <si>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</si>
  <si>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</si>
  <si>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</si>
  <si>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</si>
  <si>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</si>
  <si>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</si>
  <si>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</si>
  <si>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</si>
  <si>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</si>
  <si>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</si>
  <si>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</si>
  <si>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</si>
  <si>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</si>
  <si>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</si>
  <si>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</si>
  <si>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</si>
  <si>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</si>
  <si>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</si>
  <si>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</si>
  <si>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</si>
  <si>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</si>
  <si>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</si>
  <si>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</si>
  <si>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</si>
  <si>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</si>
  <si>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</si>
  <si>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</si>
  <si>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</si>
  <si>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</si>
  <si>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</si>
  <si>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</si>
  <si>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</si>
  <si>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</si>
  <si>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</si>
  <si>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</si>
  <si>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</si>
  <si>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</si>
  <si>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</si>
  <si>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</si>
  <si>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</si>
  <si>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</si>
  <si>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</si>
  <si>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</si>
  <si>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</si>
  <si>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</si>
  <si>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</si>
  <si>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</si>
  <si>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</si>
  <si>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</si>
  <si>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</si>
  <si>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EARTH WORK</t>
  </si>
  <si>
    <t>All kinds of soil</t>
  </si>
  <si>
    <t>REINFORCED CEMENT CONCRETE</t>
  </si>
  <si>
    <t>Cement mortar 1:6 (1 cement : 6 coarse sand)</t>
  </si>
  <si>
    <t>STEEL WORK</t>
  </si>
  <si>
    <t>FINISHING</t>
  </si>
  <si>
    <t>12 mm cement plaster of mix :</t>
  </si>
  <si>
    <t>1:6 (1 cement: 6 coarse sand)</t>
  </si>
  <si>
    <t>15 mm cement plaster on rough side of single or half brick wall of mix:</t>
  </si>
  <si>
    <t>Two or more coats on new work</t>
  </si>
  <si>
    <t>Painting with synthetic enamel paint of approved brand and manufacture to give an even shade :</t>
  </si>
  <si>
    <t>ROAD WORK</t>
  </si>
  <si>
    <t>cum</t>
  </si>
  <si>
    <t>sqm</t>
  </si>
  <si>
    <t>metre</t>
  </si>
  <si>
    <t>kg</t>
  </si>
  <si>
    <t>Brick work with common burnt clay F.P.S. (non modular) bricks of class designation 7.5 in foundation and plinth in:</t>
  </si>
  <si>
    <t>Structural steel work riveted, bolted or welded in built up sections, trusses and framed work, including cutting, hoisting, fixing in position and applying a priming coat of approved steel primer all complete.</t>
  </si>
  <si>
    <t>Tender Inviting Authority: DOIP, IIT Kanpur</t>
  </si>
  <si>
    <t>ROOFING</t>
  </si>
  <si>
    <t>each</t>
  </si>
  <si>
    <t>Earth work in surface excavation not exceeding 30 cm in depth but exceeding 1.5 m in width as well as 10 sqm on plan including getting out and disposal of excavated earth upto 50 m and lift upto 1.5 m, as directed by Engineer-in- Charge:</t>
  </si>
  <si>
    <t>CEMENT CONCRETE (CAST IN SITU)</t>
  </si>
  <si>
    <t>1:2:4 (1 cement : 2 coarse sand (zone-III) derived from natural sources : 4 graded stone aggregate 20 mm nominal size derived from natural sources)</t>
  </si>
  <si>
    <t>Centering and shuttering including strutting, propping etc. and removal of form for</t>
  </si>
  <si>
    <t>MASONRY WORK</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</si>
  <si>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</si>
  <si>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</si>
  <si>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Hot finished welded type tubes</t>
  </si>
  <si>
    <t>Extra for providing and fixing wind ties of 40x 6 mm flat iron section.</t>
  </si>
  <si>
    <t>REPAIRS TO BUILDING</t>
  </si>
  <si>
    <t>Wheel 50 mm dia and below</t>
  </si>
  <si>
    <t>Dismantling and Demolishing</t>
  </si>
  <si>
    <t>WATER PROOFING</t>
  </si>
  <si>
    <t>Grading roof for water proofing treatment with</t>
  </si>
  <si>
    <t>Cement concrete 1:2:4 (1 cement : 2 coarse sand : 4 graded stone aggregate 20mm nominal size)</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</si>
  <si>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</si>
  <si>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</si>
  <si>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bonding coat of approved adhesive on chipped portion of RCC as per  specifications and direction of Engineer-In-charge complete in all respect.</t>
  </si>
  <si>
    <t>Earth  work  in  excavation  by  mechanical  means  (Hydraulic  excavator)/manual means over areas (exceeding 30 cm in depth, 1.5 m in width as well as 10 sqm on plan) including getting out and disposal of excavated earth lead upto 50 m and for all lift, as directed by Engineer-in-charge.</t>
  </si>
  <si>
    <t>Filling  available  excavated  earth (excluding  rock)  in  trenches,  plinth.  sides  of foundations  etc.  in  layers  not  exceeding 20cm  in  depth,  consolidating  each deposited layer by ramming and watering, lead up to 50 m and for all lift</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</si>
  <si>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in and lif upto 1.5m.</t>
  </si>
  <si>
    <t>Providing  and  laying  in  position  cement  concrete  of specified grade excluding the cost of centering and shuttering - All work up to plinth level :</t>
  </si>
  <si>
    <t xml:space="preserve">1:4:8 (1 Cement : 4 coarse sand (zone-III) derived from natural sources : 8 graded stone aggregate 40 mm nominal size derived from natural sources) </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</si>
  <si>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</si>
  <si>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1:2:4 (1 Cement : 2 coarse sand (zone-III) derived from natural sources :  4  graded  stone  aggregate 20  mm  nominal  size derived from natural sources)</t>
  </si>
  <si>
    <t>Small lintels not exceeding 1.5 m clear span, moulding as in cornices,  window  sills,  string  courses,  bands,  copings,  bed plates, anchor blocks and the like</t>
  </si>
  <si>
    <t>Add for plaster drip course/ groove in plastered surface or moulding to R.C.C. projections.</t>
  </si>
  <si>
    <t>Brick work with common burnt clay F.P.S. (non modular) bricks of class designation 7.5 in superstructure above plinth level  up to floor V level in all shapes and sizes in :</t>
  </si>
  <si>
    <t>Cement mortar 1:6(1 cement: 6 coarse sand)</t>
  </si>
  <si>
    <t>Steel work in built up tubular (round, square or rectangular hollow tubes  etc.)  trusses  etc.,  including  cutting,  hoisting,  fixing  in position and applying a priming coat of approved steel primer, including welding and  bolted with  special shaped washers etc. complete.</t>
  </si>
  <si>
    <t>Providing and fixing precoated galvanised iron profile sheets (size, shape and pitch  of corrugation  as  approved  by  Engineer-in-Charge)  of total  coated thickness 0.50mm (base metal of minimum 0.45mm thickness with total coating thickness of 0.05mm)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</si>
  <si>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15 mm cement plaster on rough side of single or half brick wall finished with a floating coat of neat cement of mix :</t>
  </si>
  <si>
    <t>1:4 (1 cement: 4 fine sand)</t>
  </si>
  <si>
    <t>Pointing on stone work with cement mortar 1:3 (1 cement : 3 fine sand):</t>
  </si>
  <si>
    <t>Flush/ Ruled pointing</t>
  </si>
  <si>
    <t>Finishing walls with Premium Acrylic Smooth exterior paint with Silicone additives of required shade:</t>
  </si>
  <si>
    <t>New work (Two or more coats applied @ 1.43 Itr/10 sqm over and including priming coat of exterior primer applied @ 0.90 litre/10 sqm)</t>
  </si>
  <si>
    <t>Renewing Wrought iron or M.S. Wheel or roller of steel door or gate
and fitting and fixing the same with necessary clamps,  nuts and
bolts/welding and erection etc. complete.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</si>
  <si>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</si>
  <si>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laying 60mm thick factory made cement concrete interlocking paver block of M -30 grade made by block making machine with strong vibratory compaction, of approved size, design&amp; shape, laid in required colour and pattern over and including 50mm thick compacted bed of coarse sand, filling the joints with line sand etc. all complete as per the direction of Engineer-in-charge.</t>
  </si>
  <si>
    <t>SBR Polymer (@10% of cement weight) modified cementitious bond coat @ 2.2 kg cement per sqm of surface area mixed with specified proportion of approved polymer</t>
  </si>
  <si>
    <t>CUM</t>
  </si>
  <si>
    <t>Name of Work: Miscellaneous civil construction and waterproofing works at Hall 14, IIT Kanpur</t>
  </si>
  <si>
    <t>NIT No:  Civil/25/06/2024-1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</si>
</sst>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sz val="8"/>
      <name val="Calibri"/>
      <family val="2"/>
    </font>
    <font>
      <sz val="12"/>
      <name val="Times New Roman"/>
      <family val="1"/>
    </font>
    <font>
      <sz val="12"/>
      <color indexed="8"/>
      <name val="Calibri"/>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bottom style="thin"/>
    </border>
    <border>
      <left>
        <color indexed="63"/>
      </left>
      <right>
        <color indexed="63"/>
      </right>
      <top style="thin">
        <color indexed="8"/>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22" fillId="0" borderId="17" xfId="0" applyFont="1" applyFill="1" applyBorder="1" applyAlignment="1">
      <alignment horizontal="center" vertical="center"/>
    </xf>
    <xf numFmtId="2" fontId="22" fillId="0" borderId="17" xfId="0" applyNumberFormat="1" applyFont="1" applyFill="1" applyBorder="1" applyAlignment="1">
      <alignment horizontal="center" vertical="center"/>
    </xf>
    <xf numFmtId="2" fontId="23" fillId="0" borderId="17" xfId="0" applyNumberFormat="1" applyFont="1" applyFill="1" applyBorder="1" applyAlignment="1">
      <alignment horizontal="center" vertical="center"/>
    </xf>
    <xf numFmtId="2" fontId="24" fillId="0" borderId="17" xfId="56" applyNumberFormat="1" applyFont="1" applyFill="1" applyBorder="1" applyAlignment="1" applyProtection="1">
      <alignment horizontal="center" vertical="center"/>
      <protection locked="0"/>
    </xf>
    <xf numFmtId="2" fontId="25" fillId="0" borderId="17" xfId="59" applyNumberFormat="1" applyFont="1" applyFill="1" applyBorder="1" applyAlignment="1">
      <alignment horizontal="center" vertical="center"/>
      <protection/>
    </xf>
    <xf numFmtId="2" fontId="25" fillId="0" borderId="17" xfId="56" applyNumberFormat="1" applyFont="1" applyFill="1" applyBorder="1" applyAlignment="1">
      <alignment horizontal="center" vertical="center"/>
      <protection/>
    </xf>
    <xf numFmtId="2" fontId="24" fillId="33" borderId="17" xfId="56" applyNumberFormat="1" applyFont="1" applyFill="1" applyBorder="1" applyAlignment="1" applyProtection="1">
      <alignment horizontal="center" vertical="center"/>
      <protection locked="0"/>
    </xf>
    <xf numFmtId="2" fontId="24" fillId="0" borderId="17" xfId="56" applyNumberFormat="1" applyFont="1" applyFill="1" applyBorder="1" applyAlignment="1" applyProtection="1">
      <alignment horizontal="center" vertical="center" wrapText="1"/>
      <protection locked="0"/>
    </xf>
    <xf numFmtId="2" fontId="24" fillId="0" borderId="17" xfId="59" applyNumberFormat="1" applyFont="1" applyFill="1" applyBorder="1" applyAlignment="1">
      <alignment horizontal="center" vertical="center"/>
      <protection/>
    </xf>
    <xf numFmtId="2" fontId="24" fillId="0" borderId="17" xfId="58" applyNumberFormat="1" applyFont="1" applyFill="1" applyBorder="1" applyAlignment="1">
      <alignment horizontal="left" vertical="center"/>
      <protection/>
    </xf>
    <xf numFmtId="0" fontId="25" fillId="0" borderId="17" xfId="59" applyNumberFormat="1" applyFont="1" applyFill="1" applyBorder="1" applyAlignment="1">
      <alignment horizontal="left" vertical="center" wrapText="1"/>
      <protection/>
    </xf>
    <xf numFmtId="0" fontId="24" fillId="0" borderId="18" xfId="59" applyNumberFormat="1" applyFont="1" applyFill="1" applyBorder="1" applyAlignment="1">
      <alignment horizontal="left" vertical="top"/>
      <protection/>
    </xf>
    <xf numFmtId="0" fontId="25" fillId="0" borderId="19" xfId="59" applyNumberFormat="1" applyFont="1" applyFill="1" applyBorder="1" applyAlignment="1">
      <alignment vertical="top"/>
      <protection/>
    </xf>
    <xf numFmtId="0" fontId="25" fillId="0" borderId="0" xfId="59" applyNumberFormat="1" applyFont="1" applyFill="1" applyBorder="1" applyAlignment="1">
      <alignment vertical="top"/>
      <protection/>
    </xf>
    <xf numFmtId="0" fontId="16" fillId="0" borderId="20" xfId="59" applyNumberFormat="1" applyFont="1" applyFill="1" applyBorder="1" applyAlignment="1">
      <alignment vertical="top"/>
      <protection/>
    </xf>
    <xf numFmtId="0" fontId="25" fillId="0" borderId="20" xfId="59" applyNumberFormat="1" applyFont="1" applyFill="1" applyBorder="1" applyAlignment="1">
      <alignment vertical="top"/>
      <protection/>
    </xf>
    <xf numFmtId="0" fontId="25" fillId="0" borderId="0" xfId="56" applyNumberFormat="1" applyFont="1" applyFill="1" applyAlignment="1">
      <alignment vertical="top"/>
      <protection/>
    </xf>
    <xf numFmtId="2" fontId="16" fillId="0" borderId="21" xfId="59" applyNumberFormat="1" applyFont="1" applyFill="1" applyBorder="1" applyAlignment="1">
      <alignment vertical="top"/>
      <protection/>
    </xf>
    <xf numFmtId="0" fontId="25" fillId="0" borderId="22" xfId="59" applyNumberFormat="1" applyFont="1" applyFill="1" applyBorder="1" applyAlignment="1">
      <alignment vertical="top" wrapText="1"/>
      <protection/>
    </xf>
    <xf numFmtId="0" fontId="7" fillId="0" borderId="23" xfId="56" applyNumberFormat="1" applyFont="1" applyFill="1" applyBorder="1" applyAlignment="1">
      <alignment horizontal="center" vertical="top" wrapText="1"/>
      <protection/>
    </xf>
    <xf numFmtId="0" fontId="60" fillId="0" borderId="24" xfId="0" applyFont="1" applyFill="1" applyBorder="1" applyAlignment="1">
      <alignment horizontal="center" vertical="center"/>
    </xf>
    <xf numFmtId="0" fontId="22" fillId="0" borderId="17" xfId="0" applyFont="1" applyFill="1" applyBorder="1" applyAlignment="1">
      <alignment horizontal="left" vertical="top" wrapText="1"/>
    </xf>
    <xf numFmtId="0" fontId="22" fillId="0" borderId="17" xfId="56" applyNumberFormat="1" applyFont="1" applyFill="1" applyBorder="1" applyAlignment="1">
      <alignment horizontal="left" vertical="top" wrapText="1"/>
      <protection/>
    </xf>
    <xf numFmtId="0" fontId="5" fillId="0" borderId="0" xfId="56" applyNumberFormat="1" applyFont="1" applyFill="1" applyAlignment="1">
      <alignment wrapText="1"/>
      <protection/>
    </xf>
    <xf numFmtId="0" fontId="4" fillId="0" borderId="0" xfId="56" applyNumberFormat="1" applyFont="1" applyFill="1" applyAlignment="1">
      <alignment wrapText="1"/>
      <protection/>
    </xf>
    <xf numFmtId="0" fontId="7" fillId="34" borderId="13" xfId="59" applyNumberFormat="1" applyFont="1" applyFill="1" applyBorder="1" applyAlignment="1" applyProtection="1">
      <alignment horizontal="left" vertical="top"/>
      <protection locked="0"/>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20"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2266950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4"/>
  <sheetViews>
    <sheetView showGridLines="0" zoomScale="71" zoomScaleNormal="71" zoomScaleSheetLayoutView="70" zoomScalePageLayoutView="0" workbookViewId="0" topLeftCell="A1">
      <selection activeCell="A1" sqref="A1:L1"/>
    </sheetView>
  </sheetViews>
  <sheetFormatPr defaultColWidth="9.140625" defaultRowHeight="15"/>
  <cols>
    <col min="1" max="1" width="13.28125" style="1" customWidth="1"/>
    <col min="2" max="2" width="70.00390625" style="1" customWidth="1"/>
    <col min="3" max="3" width="12.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57.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121</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8.25" customHeight="1">
      <c r="A5" s="72" t="s">
        <v>166</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167</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75">
      <c r="A8" s="11" t="s">
        <v>40</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24"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50</v>
      </c>
      <c r="BB11" s="20" t="s">
        <v>32</v>
      </c>
      <c r="BC11" s="20" t="s">
        <v>33</v>
      </c>
      <c r="IE11" s="18"/>
      <c r="IF11" s="18"/>
      <c r="IG11" s="18"/>
      <c r="IH11" s="18"/>
      <c r="II11" s="18"/>
    </row>
    <row r="12" spans="1:243" s="17" customFormat="1" ht="15">
      <c r="A12" s="39">
        <v>1</v>
      </c>
      <c r="B12" s="39">
        <v>2</v>
      </c>
      <c r="C12" s="59">
        <v>3</v>
      </c>
      <c r="D12" s="38">
        <v>4</v>
      </c>
      <c r="E12" s="38">
        <v>5</v>
      </c>
      <c r="F12" s="38">
        <v>6</v>
      </c>
      <c r="G12" s="38">
        <v>7</v>
      </c>
      <c r="H12" s="38">
        <v>8</v>
      </c>
      <c r="I12" s="38">
        <v>9</v>
      </c>
      <c r="J12" s="38">
        <v>10</v>
      </c>
      <c r="K12" s="38">
        <v>11</v>
      </c>
      <c r="L12" s="38">
        <v>12</v>
      </c>
      <c r="M12" s="38">
        <v>13</v>
      </c>
      <c r="N12" s="38">
        <v>14</v>
      </c>
      <c r="O12" s="38">
        <v>15</v>
      </c>
      <c r="P12" s="38">
        <v>16</v>
      </c>
      <c r="Q12" s="38">
        <v>17</v>
      </c>
      <c r="R12" s="38">
        <v>18</v>
      </c>
      <c r="S12" s="38">
        <v>19</v>
      </c>
      <c r="T12" s="38">
        <v>20</v>
      </c>
      <c r="U12" s="38">
        <v>21</v>
      </c>
      <c r="V12" s="38">
        <v>22</v>
      </c>
      <c r="W12" s="38">
        <v>23</v>
      </c>
      <c r="X12" s="38">
        <v>24</v>
      </c>
      <c r="Y12" s="38">
        <v>25</v>
      </c>
      <c r="Z12" s="38">
        <v>26</v>
      </c>
      <c r="AA12" s="38">
        <v>27</v>
      </c>
      <c r="AB12" s="38">
        <v>28</v>
      </c>
      <c r="AC12" s="38">
        <v>29</v>
      </c>
      <c r="AD12" s="38">
        <v>30</v>
      </c>
      <c r="AE12" s="38">
        <v>31</v>
      </c>
      <c r="AF12" s="38">
        <v>32</v>
      </c>
      <c r="AG12" s="38">
        <v>33</v>
      </c>
      <c r="AH12" s="38">
        <v>34</v>
      </c>
      <c r="AI12" s="38">
        <v>35</v>
      </c>
      <c r="AJ12" s="38">
        <v>36</v>
      </c>
      <c r="AK12" s="38">
        <v>37</v>
      </c>
      <c r="AL12" s="38">
        <v>38</v>
      </c>
      <c r="AM12" s="38">
        <v>39</v>
      </c>
      <c r="AN12" s="38">
        <v>40</v>
      </c>
      <c r="AO12" s="38">
        <v>41</v>
      </c>
      <c r="AP12" s="38">
        <v>42</v>
      </c>
      <c r="AQ12" s="38">
        <v>43</v>
      </c>
      <c r="AR12" s="38">
        <v>44</v>
      </c>
      <c r="AS12" s="38">
        <v>45</v>
      </c>
      <c r="AT12" s="38">
        <v>46</v>
      </c>
      <c r="AU12" s="38">
        <v>47</v>
      </c>
      <c r="AV12" s="38">
        <v>48</v>
      </c>
      <c r="AW12" s="38">
        <v>49</v>
      </c>
      <c r="AX12" s="38">
        <v>50</v>
      </c>
      <c r="AY12" s="38">
        <v>51</v>
      </c>
      <c r="AZ12" s="38">
        <v>52</v>
      </c>
      <c r="BA12" s="39">
        <v>7</v>
      </c>
      <c r="BB12" s="39">
        <v>54</v>
      </c>
      <c r="BC12" s="39">
        <v>8</v>
      </c>
      <c r="IE12" s="18"/>
      <c r="IF12" s="18"/>
      <c r="IG12" s="18"/>
      <c r="IH12" s="18"/>
      <c r="II12" s="18"/>
    </row>
    <row r="13" spans="1:243" s="17" customFormat="1" ht="15.75">
      <c r="A13" s="39">
        <v>1.01</v>
      </c>
      <c r="B13" s="61" t="s">
        <v>103</v>
      </c>
      <c r="C13" s="60" t="s">
        <v>43</v>
      </c>
      <c r="D13" s="66"/>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8"/>
      <c r="IA13" s="17">
        <v>1.01</v>
      </c>
      <c r="IB13" s="17" t="s">
        <v>103</v>
      </c>
      <c r="IC13" s="17" t="s">
        <v>43</v>
      </c>
      <c r="IE13" s="18"/>
      <c r="IF13" s="18"/>
      <c r="IG13" s="18"/>
      <c r="IH13" s="18"/>
      <c r="II13" s="18"/>
    </row>
    <row r="14" spans="1:243" s="17" customFormat="1" ht="63">
      <c r="A14" s="39">
        <v>1.02</v>
      </c>
      <c r="B14" s="61" t="s">
        <v>124</v>
      </c>
      <c r="C14" s="60" t="s">
        <v>44</v>
      </c>
      <c r="D14" s="66"/>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8"/>
      <c r="IA14" s="17">
        <v>1.02</v>
      </c>
      <c r="IB14" s="17" t="s">
        <v>124</v>
      </c>
      <c r="IC14" s="17" t="s">
        <v>44</v>
      </c>
      <c r="IE14" s="18"/>
      <c r="IF14" s="18"/>
      <c r="IG14" s="18"/>
      <c r="IH14" s="18"/>
      <c r="II14" s="18"/>
    </row>
    <row r="15" spans="1:243" s="17" customFormat="1" ht="15.75">
      <c r="A15" s="39">
        <v>1.03</v>
      </c>
      <c r="B15" s="62" t="s">
        <v>104</v>
      </c>
      <c r="C15" s="60" t="s">
        <v>45</v>
      </c>
      <c r="D15" s="41">
        <v>101</v>
      </c>
      <c r="E15" s="40" t="s">
        <v>116</v>
      </c>
      <c r="F15" s="42">
        <v>107</v>
      </c>
      <c r="G15" s="43"/>
      <c r="H15" s="43"/>
      <c r="I15" s="44" t="s">
        <v>34</v>
      </c>
      <c r="J15" s="45">
        <f aca="true" t="shared" si="0" ref="J15:J60">IF(I15="Less(-)",-1,1)</f>
        <v>1</v>
      </c>
      <c r="K15" s="43" t="s">
        <v>35</v>
      </c>
      <c r="L15" s="43" t="s">
        <v>4</v>
      </c>
      <c r="M15" s="46"/>
      <c r="N15" s="43"/>
      <c r="O15" s="43"/>
      <c r="P15" s="47"/>
      <c r="Q15" s="43"/>
      <c r="R15" s="43"/>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8">
        <f aca="true" t="shared" si="1" ref="BA15:BA60">ROUND(total_amount_ba($B$2,$D$2,D15,F15,J15,K15,M15),0)</f>
        <v>10807</v>
      </c>
      <c r="BB15" s="49">
        <f aca="true" t="shared" si="2" ref="BB15:BB60">BA15+SUM(N15:AZ15)</f>
        <v>10807</v>
      </c>
      <c r="BC15" s="50" t="str">
        <f aca="true" t="shared" si="3" ref="BC15:BC60">SpellNumber(L15,BB15)</f>
        <v>INR  Ten Thousand Eight Hundred &amp; Seven  Only</v>
      </c>
      <c r="IA15" s="17">
        <v>1.03</v>
      </c>
      <c r="IB15" s="17" t="s">
        <v>104</v>
      </c>
      <c r="IC15" s="17" t="s">
        <v>45</v>
      </c>
      <c r="ID15" s="17">
        <v>101</v>
      </c>
      <c r="IE15" s="18" t="s">
        <v>116</v>
      </c>
      <c r="IF15" s="18"/>
      <c r="IG15" s="18"/>
      <c r="IH15" s="18"/>
      <c r="II15" s="18"/>
    </row>
    <row r="16" spans="1:243" s="17" customFormat="1" ht="78.75">
      <c r="A16" s="39">
        <v>1.04</v>
      </c>
      <c r="B16" s="62" t="s">
        <v>142</v>
      </c>
      <c r="C16" s="60" t="s">
        <v>51</v>
      </c>
      <c r="D16" s="66"/>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A16" s="17">
        <v>1.04</v>
      </c>
      <c r="IB16" s="17" t="s">
        <v>142</v>
      </c>
      <c r="IC16" s="17" t="s">
        <v>51</v>
      </c>
      <c r="IE16" s="18"/>
      <c r="IF16" s="18"/>
      <c r="IG16" s="18"/>
      <c r="IH16" s="18"/>
      <c r="II16" s="18"/>
    </row>
    <row r="17" spans="1:243" s="17" customFormat="1" ht="15.75">
      <c r="A17" s="39">
        <v>1.05</v>
      </c>
      <c r="B17" s="62" t="s">
        <v>104</v>
      </c>
      <c r="C17" s="60" t="s">
        <v>46</v>
      </c>
      <c r="D17" s="41">
        <v>7.5</v>
      </c>
      <c r="E17" s="40" t="s">
        <v>115</v>
      </c>
      <c r="F17" s="42">
        <v>149</v>
      </c>
      <c r="G17" s="43"/>
      <c r="H17" s="43"/>
      <c r="I17" s="44" t="s">
        <v>34</v>
      </c>
      <c r="J17" s="45">
        <f t="shared" si="0"/>
        <v>1</v>
      </c>
      <c r="K17" s="43" t="s">
        <v>35</v>
      </c>
      <c r="L17" s="43" t="s">
        <v>4</v>
      </c>
      <c r="M17" s="46"/>
      <c r="N17" s="43"/>
      <c r="O17" s="43"/>
      <c r="P17" s="47"/>
      <c r="Q17" s="43"/>
      <c r="R17" s="43"/>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8">
        <f t="shared" si="1"/>
        <v>1118</v>
      </c>
      <c r="BB17" s="49">
        <f t="shared" si="2"/>
        <v>1118</v>
      </c>
      <c r="BC17" s="50" t="str">
        <f t="shared" si="3"/>
        <v>INR  One Thousand One Hundred &amp; Eighteen  Only</v>
      </c>
      <c r="IA17" s="17">
        <v>1.05</v>
      </c>
      <c r="IB17" s="17" t="s">
        <v>104</v>
      </c>
      <c r="IC17" s="17" t="s">
        <v>46</v>
      </c>
      <c r="ID17" s="17">
        <v>7.5</v>
      </c>
      <c r="IE17" s="18" t="s">
        <v>115</v>
      </c>
      <c r="IF17" s="18"/>
      <c r="IG17" s="18"/>
      <c r="IH17" s="18"/>
      <c r="II17" s="18"/>
    </row>
    <row r="18" spans="1:243" s="17" customFormat="1" ht="63">
      <c r="A18" s="39">
        <v>1.06</v>
      </c>
      <c r="B18" s="62" t="s">
        <v>143</v>
      </c>
      <c r="C18" s="60" t="s">
        <v>52</v>
      </c>
      <c r="D18" s="41">
        <v>4</v>
      </c>
      <c r="E18" s="40" t="s">
        <v>115</v>
      </c>
      <c r="F18" s="42">
        <v>161.6</v>
      </c>
      <c r="G18" s="43"/>
      <c r="H18" s="43"/>
      <c r="I18" s="44" t="s">
        <v>34</v>
      </c>
      <c r="J18" s="45">
        <f t="shared" si="0"/>
        <v>1</v>
      </c>
      <c r="K18" s="43" t="s">
        <v>35</v>
      </c>
      <c r="L18" s="43" t="s">
        <v>4</v>
      </c>
      <c r="M18" s="46"/>
      <c r="N18" s="43"/>
      <c r="O18" s="43"/>
      <c r="P18" s="47"/>
      <c r="Q18" s="43"/>
      <c r="R18" s="43"/>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8">
        <f t="shared" si="1"/>
        <v>646</v>
      </c>
      <c r="BB18" s="49">
        <f t="shared" si="2"/>
        <v>646</v>
      </c>
      <c r="BC18" s="50" t="str">
        <f t="shared" si="3"/>
        <v>INR  Six Hundred &amp; Forty Six  Only</v>
      </c>
      <c r="IA18" s="17">
        <v>1.06</v>
      </c>
      <c r="IB18" s="17" t="s">
        <v>143</v>
      </c>
      <c r="IC18" s="17" t="s">
        <v>52</v>
      </c>
      <c r="ID18" s="17">
        <v>4</v>
      </c>
      <c r="IE18" s="18" t="s">
        <v>115</v>
      </c>
      <c r="IF18" s="18"/>
      <c r="IG18" s="18"/>
      <c r="IH18" s="18"/>
      <c r="II18" s="18"/>
    </row>
    <row r="19" spans="1:243" s="17" customFormat="1" ht="78.75">
      <c r="A19" s="39">
        <v>1.07</v>
      </c>
      <c r="B19" s="62" t="s">
        <v>144</v>
      </c>
      <c r="C19" s="60" t="s">
        <v>53</v>
      </c>
      <c r="D19" s="6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8"/>
      <c r="IA19" s="17">
        <v>1.07</v>
      </c>
      <c r="IB19" s="17" t="s">
        <v>144</v>
      </c>
      <c r="IC19" s="17" t="s">
        <v>53</v>
      </c>
      <c r="IE19" s="18"/>
      <c r="IF19" s="18"/>
      <c r="IG19" s="18"/>
      <c r="IH19" s="18"/>
      <c r="II19" s="18"/>
    </row>
    <row r="20" spans="1:243" s="17" customFormat="1" ht="15" customHeight="1">
      <c r="A20" s="39">
        <v>1.08</v>
      </c>
      <c r="B20" s="62" t="s">
        <v>104</v>
      </c>
      <c r="C20" s="60" t="s">
        <v>47</v>
      </c>
      <c r="D20" s="41">
        <v>10</v>
      </c>
      <c r="E20" s="40" t="s">
        <v>123</v>
      </c>
      <c r="F20" s="42">
        <v>69.4</v>
      </c>
      <c r="G20" s="43"/>
      <c r="H20" s="43"/>
      <c r="I20" s="44" t="s">
        <v>34</v>
      </c>
      <c r="J20" s="45">
        <f t="shared" si="0"/>
        <v>1</v>
      </c>
      <c r="K20" s="43" t="s">
        <v>35</v>
      </c>
      <c r="L20" s="43" t="s">
        <v>4</v>
      </c>
      <c r="M20" s="46"/>
      <c r="N20" s="43"/>
      <c r="O20" s="43"/>
      <c r="P20" s="47"/>
      <c r="Q20" s="43"/>
      <c r="R20" s="43"/>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8">
        <f t="shared" si="1"/>
        <v>694</v>
      </c>
      <c r="BB20" s="49">
        <f t="shared" si="2"/>
        <v>694</v>
      </c>
      <c r="BC20" s="50" t="str">
        <f t="shared" si="3"/>
        <v>INR  Six Hundred &amp; Ninety Four  Only</v>
      </c>
      <c r="IA20" s="17">
        <v>1.08</v>
      </c>
      <c r="IB20" s="17" t="s">
        <v>104</v>
      </c>
      <c r="IC20" s="17" t="s">
        <v>47</v>
      </c>
      <c r="ID20" s="17">
        <v>10</v>
      </c>
      <c r="IE20" s="18" t="s">
        <v>123</v>
      </c>
      <c r="IF20" s="18"/>
      <c r="IG20" s="18"/>
      <c r="IH20" s="18"/>
      <c r="II20" s="18"/>
    </row>
    <row r="21" spans="1:243" s="17" customFormat="1" ht="15.75">
      <c r="A21" s="39">
        <v>1.09</v>
      </c>
      <c r="B21" s="62" t="s">
        <v>125</v>
      </c>
      <c r="C21" s="60" t="s">
        <v>54</v>
      </c>
      <c r="D21" s="6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8"/>
      <c r="IA21" s="17">
        <v>1.09</v>
      </c>
      <c r="IB21" s="17" t="s">
        <v>125</v>
      </c>
      <c r="IC21" s="17" t="s">
        <v>54</v>
      </c>
      <c r="IE21" s="18"/>
      <c r="IF21" s="18"/>
      <c r="IG21" s="18"/>
      <c r="IH21" s="18"/>
      <c r="II21" s="18"/>
    </row>
    <row r="22" spans="1:243" s="17" customFormat="1" ht="48.75" customHeight="1">
      <c r="A22" s="39">
        <v>1.1</v>
      </c>
      <c r="B22" s="62" t="s">
        <v>145</v>
      </c>
      <c r="C22" s="60" t="s">
        <v>48</v>
      </c>
      <c r="D22" s="66"/>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8"/>
      <c r="IA22" s="17">
        <v>1.1</v>
      </c>
      <c r="IB22" s="17" t="s">
        <v>145</v>
      </c>
      <c r="IC22" s="17" t="s">
        <v>48</v>
      </c>
      <c r="IE22" s="18"/>
      <c r="IF22" s="18"/>
      <c r="IG22" s="18"/>
      <c r="IH22" s="18"/>
      <c r="II22" s="18"/>
    </row>
    <row r="23" spans="1:243" s="17" customFormat="1" ht="31.5">
      <c r="A23" s="39">
        <v>1.11</v>
      </c>
      <c r="B23" s="62" t="s">
        <v>126</v>
      </c>
      <c r="C23" s="60" t="s">
        <v>55</v>
      </c>
      <c r="D23" s="41">
        <v>1.5</v>
      </c>
      <c r="E23" s="40" t="s">
        <v>115</v>
      </c>
      <c r="F23" s="42">
        <v>7365.15</v>
      </c>
      <c r="G23" s="43"/>
      <c r="H23" s="43"/>
      <c r="I23" s="44" t="s">
        <v>34</v>
      </c>
      <c r="J23" s="45">
        <f t="shared" si="0"/>
        <v>1</v>
      </c>
      <c r="K23" s="43" t="s">
        <v>35</v>
      </c>
      <c r="L23" s="43" t="s">
        <v>4</v>
      </c>
      <c r="M23" s="46"/>
      <c r="N23" s="43"/>
      <c r="O23" s="43"/>
      <c r="P23" s="47"/>
      <c r="Q23" s="43"/>
      <c r="R23" s="43"/>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8">
        <f t="shared" si="1"/>
        <v>11048</v>
      </c>
      <c r="BB23" s="49">
        <f t="shared" si="2"/>
        <v>11048</v>
      </c>
      <c r="BC23" s="50" t="str">
        <f t="shared" si="3"/>
        <v>INR  Eleven Thousand  &amp;Forty Eight  Only</v>
      </c>
      <c r="IA23" s="17">
        <v>1.11</v>
      </c>
      <c r="IB23" s="17" t="s">
        <v>126</v>
      </c>
      <c r="IC23" s="17" t="s">
        <v>55</v>
      </c>
      <c r="ID23" s="17">
        <v>1.5</v>
      </c>
      <c r="IE23" s="18" t="s">
        <v>115</v>
      </c>
      <c r="IF23" s="18"/>
      <c r="IG23" s="18"/>
      <c r="IH23" s="18"/>
      <c r="II23" s="18"/>
    </row>
    <row r="24" spans="1:243" s="17" customFormat="1" ht="31.5">
      <c r="A24" s="39">
        <v>1.12</v>
      </c>
      <c r="B24" s="62" t="s">
        <v>146</v>
      </c>
      <c r="C24" s="60" t="s">
        <v>56</v>
      </c>
      <c r="D24" s="41">
        <v>11.5</v>
      </c>
      <c r="E24" s="40" t="s">
        <v>165</v>
      </c>
      <c r="F24" s="42">
        <v>6326</v>
      </c>
      <c r="G24" s="43"/>
      <c r="H24" s="43"/>
      <c r="I24" s="44" t="s">
        <v>34</v>
      </c>
      <c r="J24" s="45">
        <f t="shared" si="0"/>
        <v>1</v>
      </c>
      <c r="K24" s="43" t="s">
        <v>35</v>
      </c>
      <c r="L24" s="43" t="s">
        <v>4</v>
      </c>
      <c r="M24" s="46"/>
      <c r="N24" s="43"/>
      <c r="O24" s="43"/>
      <c r="P24" s="47"/>
      <c r="Q24" s="43"/>
      <c r="R24" s="43"/>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8">
        <f t="shared" si="1"/>
        <v>72749</v>
      </c>
      <c r="BB24" s="49">
        <f t="shared" si="2"/>
        <v>72749</v>
      </c>
      <c r="BC24" s="50" t="str">
        <f t="shared" si="3"/>
        <v>INR  Seventy Two Thousand Seven Hundred &amp; Forty Nine  Only</v>
      </c>
      <c r="IA24" s="17">
        <v>1.12</v>
      </c>
      <c r="IB24" s="17" t="s">
        <v>146</v>
      </c>
      <c r="IC24" s="17" t="s">
        <v>56</v>
      </c>
      <c r="ID24" s="17">
        <v>11.5</v>
      </c>
      <c r="IE24" s="18" t="s">
        <v>165</v>
      </c>
      <c r="IF24" s="18"/>
      <c r="IG24" s="18"/>
      <c r="IH24" s="18"/>
      <c r="II24" s="18"/>
    </row>
    <row r="25" spans="1:243" s="17" customFormat="1" ht="94.5">
      <c r="A25" s="39">
        <v>1.13</v>
      </c>
      <c r="B25" s="62" t="s">
        <v>147</v>
      </c>
      <c r="C25" s="60" t="s">
        <v>57</v>
      </c>
      <c r="D25" s="66"/>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8"/>
      <c r="IA25" s="17">
        <v>1.13</v>
      </c>
      <c r="IB25" s="17" t="s">
        <v>147</v>
      </c>
      <c r="IC25" s="17" t="s">
        <v>57</v>
      </c>
      <c r="IE25" s="18"/>
      <c r="IF25" s="18"/>
      <c r="IG25" s="18"/>
      <c r="IH25" s="18"/>
      <c r="II25" s="18"/>
    </row>
    <row r="26" spans="1:243" s="17" customFormat="1" ht="31.5">
      <c r="A26" s="39">
        <v>1.14</v>
      </c>
      <c r="B26" s="62" t="s">
        <v>148</v>
      </c>
      <c r="C26" s="60" t="s">
        <v>58</v>
      </c>
      <c r="D26" s="41">
        <v>0.25</v>
      </c>
      <c r="E26" s="40" t="s">
        <v>115</v>
      </c>
      <c r="F26" s="42">
        <v>9047.3</v>
      </c>
      <c r="G26" s="43"/>
      <c r="H26" s="43"/>
      <c r="I26" s="44" t="s">
        <v>34</v>
      </c>
      <c r="J26" s="45">
        <f t="shared" si="0"/>
        <v>1</v>
      </c>
      <c r="K26" s="43" t="s">
        <v>35</v>
      </c>
      <c r="L26" s="43" t="s">
        <v>4</v>
      </c>
      <c r="M26" s="46"/>
      <c r="N26" s="43"/>
      <c r="O26" s="43"/>
      <c r="P26" s="47"/>
      <c r="Q26" s="43"/>
      <c r="R26" s="43"/>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8">
        <f t="shared" si="1"/>
        <v>2262</v>
      </c>
      <c r="BB26" s="49">
        <f t="shared" si="2"/>
        <v>2262</v>
      </c>
      <c r="BC26" s="50" t="str">
        <f t="shared" si="3"/>
        <v>INR  Two Thousand Two Hundred &amp; Sixty Two  Only</v>
      </c>
      <c r="IA26" s="17">
        <v>1.14</v>
      </c>
      <c r="IB26" s="17" t="s">
        <v>148</v>
      </c>
      <c r="IC26" s="17" t="s">
        <v>58</v>
      </c>
      <c r="ID26" s="17">
        <v>0.25</v>
      </c>
      <c r="IE26" s="18" t="s">
        <v>115</v>
      </c>
      <c r="IF26" s="18"/>
      <c r="IG26" s="18"/>
      <c r="IH26" s="18"/>
      <c r="II26" s="18"/>
    </row>
    <row r="27" spans="1:243" s="17" customFormat="1" ht="15.75">
      <c r="A27" s="39">
        <v>1.15</v>
      </c>
      <c r="B27" s="62" t="s">
        <v>105</v>
      </c>
      <c r="C27" s="60" t="s">
        <v>59</v>
      </c>
      <c r="D27" s="66"/>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8"/>
      <c r="IA27" s="17">
        <v>1.15</v>
      </c>
      <c r="IB27" s="17" t="s">
        <v>105</v>
      </c>
      <c r="IC27" s="17" t="s">
        <v>59</v>
      </c>
      <c r="IE27" s="18"/>
      <c r="IF27" s="18"/>
      <c r="IG27" s="18"/>
      <c r="IH27" s="18"/>
      <c r="II27" s="18"/>
    </row>
    <row r="28" spans="1:243" s="17" customFormat="1" ht="31.5">
      <c r="A28" s="39">
        <v>1.16</v>
      </c>
      <c r="B28" s="62" t="s">
        <v>127</v>
      </c>
      <c r="C28" s="60" t="s">
        <v>60</v>
      </c>
      <c r="D28" s="66"/>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8"/>
      <c r="IA28" s="17">
        <v>1.16</v>
      </c>
      <c r="IB28" s="17" t="s">
        <v>127</v>
      </c>
      <c r="IC28" s="17" t="s">
        <v>60</v>
      </c>
      <c r="IE28" s="18"/>
      <c r="IF28" s="18"/>
      <c r="IG28" s="18"/>
      <c r="IH28" s="18"/>
      <c r="II28" s="18"/>
    </row>
    <row r="29" spans="1:243" s="17" customFormat="1" ht="53.25" customHeight="1">
      <c r="A29" s="39">
        <v>1.17</v>
      </c>
      <c r="B29" s="62" t="s">
        <v>149</v>
      </c>
      <c r="C29" s="60" t="s">
        <v>61</v>
      </c>
      <c r="D29" s="41">
        <v>2</v>
      </c>
      <c r="E29" s="40" t="s">
        <v>116</v>
      </c>
      <c r="F29" s="42">
        <v>332.1</v>
      </c>
      <c r="G29" s="43"/>
      <c r="H29" s="43"/>
      <c r="I29" s="44" t="s">
        <v>34</v>
      </c>
      <c r="J29" s="45">
        <f t="shared" si="0"/>
        <v>1</v>
      </c>
      <c r="K29" s="43" t="s">
        <v>35</v>
      </c>
      <c r="L29" s="43" t="s">
        <v>4</v>
      </c>
      <c r="M29" s="46"/>
      <c r="N29" s="43"/>
      <c r="O29" s="43"/>
      <c r="P29" s="47"/>
      <c r="Q29" s="43"/>
      <c r="R29" s="43"/>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8">
        <f t="shared" si="1"/>
        <v>664</v>
      </c>
      <c r="BB29" s="49">
        <f t="shared" si="2"/>
        <v>664</v>
      </c>
      <c r="BC29" s="50" t="str">
        <f t="shared" si="3"/>
        <v>INR  Six Hundred &amp; Sixty Four  Only</v>
      </c>
      <c r="IA29" s="17">
        <v>1.17</v>
      </c>
      <c r="IB29" s="17" t="s">
        <v>149</v>
      </c>
      <c r="IC29" s="17" t="s">
        <v>61</v>
      </c>
      <c r="ID29" s="17">
        <v>2</v>
      </c>
      <c r="IE29" s="63" t="s">
        <v>116</v>
      </c>
      <c r="IF29" s="18"/>
      <c r="IG29" s="18"/>
      <c r="IH29" s="18"/>
      <c r="II29" s="18"/>
    </row>
    <row r="30" spans="1:243" s="17" customFormat="1" ht="31.5">
      <c r="A30" s="39">
        <v>1.18</v>
      </c>
      <c r="B30" s="62" t="s">
        <v>150</v>
      </c>
      <c r="C30" s="60" t="s">
        <v>49</v>
      </c>
      <c r="D30" s="41">
        <v>35</v>
      </c>
      <c r="E30" s="40" t="s">
        <v>117</v>
      </c>
      <c r="F30" s="42">
        <v>64.7</v>
      </c>
      <c r="G30" s="43"/>
      <c r="H30" s="43"/>
      <c r="I30" s="44" t="s">
        <v>34</v>
      </c>
      <c r="J30" s="45">
        <f t="shared" si="0"/>
        <v>1</v>
      </c>
      <c r="K30" s="43" t="s">
        <v>35</v>
      </c>
      <c r="L30" s="43" t="s">
        <v>4</v>
      </c>
      <c r="M30" s="46"/>
      <c r="N30" s="43"/>
      <c r="O30" s="43"/>
      <c r="P30" s="47"/>
      <c r="Q30" s="43"/>
      <c r="R30" s="43"/>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8">
        <f t="shared" si="1"/>
        <v>2265</v>
      </c>
      <c r="BB30" s="49">
        <f t="shared" si="2"/>
        <v>2265</v>
      </c>
      <c r="BC30" s="50" t="str">
        <f t="shared" si="3"/>
        <v>INR  Two Thousand Two Hundred &amp; Sixty Five  Only</v>
      </c>
      <c r="IA30" s="17">
        <v>1.18</v>
      </c>
      <c r="IB30" s="17" t="s">
        <v>150</v>
      </c>
      <c r="IC30" s="17" t="s">
        <v>49</v>
      </c>
      <c r="ID30" s="17">
        <v>35</v>
      </c>
      <c r="IE30" s="18" t="s">
        <v>117</v>
      </c>
      <c r="IF30" s="18"/>
      <c r="IG30" s="18"/>
      <c r="IH30" s="18"/>
      <c r="II30" s="18"/>
    </row>
    <row r="31" spans="1:243" s="17" customFormat="1" ht="15.75">
      <c r="A31" s="39">
        <v>1.19</v>
      </c>
      <c r="B31" s="62" t="s">
        <v>128</v>
      </c>
      <c r="C31" s="60" t="s">
        <v>62</v>
      </c>
      <c r="D31" s="66"/>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8"/>
      <c r="IA31" s="17">
        <v>1.19</v>
      </c>
      <c r="IB31" s="17" t="s">
        <v>128</v>
      </c>
      <c r="IC31" s="17" t="s">
        <v>62</v>
      </c>
      <c r="IE31" s="18"/>
      <c r="IF31" s="18"/>
      <c r="IG31" s="18"/>
      <c r="IH31" s="18"/>
      <c r="II31" s="18"/>
    </row>
    <row r="32" spans="1:243" s="17" customFormat="1" ht="31.5">
      <c r="A32" s="39">
        <v>1.2</v>
      </c>
      <c r="B32" s="62" t="s">
        <v>119</v>
      </c>
      <c r="C32" s="60" t="s">
        <v>63</v>
      </c>
      <c r="D32" s="66"/>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8"/>
      <c r="IA32" s="17">
        <v>1.2</v>
      </c>
      <c r="IB32" s="17" t="s">
        <v>119</v>
      </c>
      <c r="IC32" s="17" t="s">
        <v>63</v>
      </c>
      <c r="IE32" s="18"/>
      <c r="IF32" s="18"/>
      <c r="IG32" s="18"/>
      <c r="IH32" s="18"/>
      <c r="II32" s="18"/>
    </row>
    <row r="33" spans="1:243" s="17" customFormat="1" ht="30">
      <c r="A33" s="39">
        <v>1.21</v>
      </c>
      <c r="B33" s="62" t="s">
        <v>106</v>
      </c>
      <c r="C33" s="60" t="s">
        <v>64</v>
      </c>
      <c r="D33" s="41">
        <v>5</v>
      </c>
      <c r="E33" s="40" t="s">
        <v>115</v>
      </c>
      <c r="F33" s="42">
        <v>6658.25</v>
      </c>
      <c r="G33" s="43"/>
      <c r="H33" s="43"/>
      <c r="I33" s="44" t="s">
        <v>34</v>
      </c>
      <c r="J33" s="45">
        <f t="shared" si="0"/>
        <v>1</v>
      </c>
      <c r="K33" s="43" t="s">
        <v>35</v>
      </c>
      <c r="L33" s="43" t="s">
        <v>4</v>
      </c>
      <c r="M33" s="46"/>
      <c r="N33" s="43"/>
      <c r="O33" s="43"/>
      <c r="P33" s="47"/>
      <c r="Q33" s="43"/>
      <c r="R33" s="43"/>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8">
        <f t="shared" si="1"/>
        <v>33291</v>
      </c>
      <c r="BB33" s="49">
        <f t="shared" si="2"/>
        <v>33291</v>
      </c>
      <c r="BC33" s="50" t="str">
        <f t="shared" si="3"/>
        <v>INR  Thirty Three Thousand Two Hundred &amp; Ninety One  Only</v>
      </c>
      <c r="IA33" s="17">
        <v>1.21</v>
      </c>
      <c r="IB33" s="17" t="s">
        <v>106</v>
      </c>
      <c r="IC33" s="17" t="s">
        <v>64</v>
      </c>
      <c r="ID33" s="17">
        <v>5</v>
      </c>
      <c r="IE33" s="18" t="s">
        <v>115</v>
      </c>
      <c r="IF33" s="18"/>
      <c r="IG33" s="18"/>
      <c r="IH33" s="18"/>
      <c r="II33" s="18"/>
    </row>
    <row r="34" spans="1:243" s="17" customFormat="1" ht="47.25">
      <c r="A34" s="39">
        <v>1.22</v>
      </c>
      <c r="B34" s="62" t="s">
        <v>151</v>
      </c>
      <c r="C34" s="60" t="s">
        <v>65</v>
      </c>
      <c r="D34" s="66"/>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8"/>
      <c r="IA34" s="17">
        <v>1.22</v>
      </c>
      <c r="IB34" s="17" t="s">
        <v>151</v>
      </c>
      <c r="IC34" s="17" t="s">
        <v>65</v>
      </c>
      <c r="IE34" s="18"/>
      <c r="IF34" s="18"/>
      <c r="IG34" s="18"/>
      <c r="IH34" s="18"/>
      <c r="II34" s="18"/>
    </row>
    <row r="35" spans="1:243" s="17" customFormat="1" ht="15.75">
      <c r="A35" s="39">
        <v>1.23</v>
      </c>
      <c r="B35" s="62" t="s">
        <v>152</v>
      </c>
      <c r="C35" s="60" t="s">
        <v>66</v>
      </c>
      <c r="D35" s="41">
        <v>7.3</v>
      </c>
      <c r="E35" s="40" t="s">
        <v>115</v>
      </c>
      <c r="F35" s="42">
        <v>8288.4</v>
      </c>
      <c r="G35" s="43"/>
      <c r="H35" s="43"/>
      <c r="I35" s="44" t="s">
        <v>34</v>
      </c>
      <c r="J35" s="45">
        <f t="shared" si="0"/>
        <v>1</v>
      </c>
      <c r="K35" s="43" t="s">
        <v>35</v>
      </c>
      <c r="L35" s="43" t="s">
        <v>4</v>
      </c>
      <c r="M35" s="46"/>
      <c r="N35" s="43"/>
      <c r="O35" s="43"/>
      <c r="P35" s="47"/>
      <c r="Q35" s="43"/>
      <c r="R35" s="43"/>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8">
        <f t="shared" si="1"/>
        <v>60505</v>
      </c>
      <c r="BB35" s="49">
        <f t="shared" si="2"/>
        <v>60505</v>
      </c>
      <c r="BC35" s="50" t="str">
        <f t="shared" si="3"/>
        <v>INR  Sixty Thousand Five Hundred &amp; Five  Only</v>
      </c>
      <c r="IA35" s="17">
        <v>1.23</v>
      </c>
      <c r="IB35" s="17" t="s">
        <v>152</v>
      </c>
      <c r="IC35" s="17" t="s">
        <v>66</v>
      </c>
      <c r="ID35" s="17">
        <v>7.3</v>
      </c>
      <c r="IE35" s="18" t="s">
        <v>115</v>
      </c>
      <c r="IF35" s="18"/>
      <c r="IG35" s="18"/>
      <c r="IH35" s="18"/>
      <c r="II35" s="18"/>
    </row>
    <row r="36" spans="1:243" s="17" customFormat="1" ht="63">
      <c r="A36" s="39">
        <v>1.24</v>
      </c>
      <c r="B36" s="62" t="s">
        <v>129</v>
      </c>
      <c r="C36" s="60" t="s">
        <v>67</v>
      </c>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8"/>
      <c r="IA36" s="17">
        <v>1.24</v>
      </c>
      <c r="IB36" s="17" t="s">
        <v>129</v>
      </c>
      <c r="IC36" s="17" t="s">
        <v>67</v>
      </c>
      <c r="IE36" s="18"/>
      <c r="IF36" s="18"/>
      <c r="IG36" s="18"/>
      <c r="IH36" s="18"/>
      <c r="II36" s="18"/>
    </row>
    <row r="37" spans="1:243" s="17" customFormat="1" ht="15.75">
      <c r="A37" s="39">
        <v>1.25</v>
      </c>
      <c r="B37" s="62" t="s">
        <v>130</v>
      </c>
      <c r="C37" s="60" t="s">
        <v>68</v>
      </c>
      <c r="D37" s="41">
        <v>0.5</v>
      </c>
      <c r="E37" s="40" t="s">
        <v>115</v>
      </c>
      <c r="F37" s="42">
        <v>8565.95</v>
      </c>
      <c r="G37" s="43"/>
      <c r="H37" s="43"/>
      <c r="I37" s="44" t="s">
        <v>34</v>
      </c>
      <c r="J37" s="45">
        <f t="shared" si="0"/>
        <v>1</v>
      </c>
      <c r="K37" s="43" t="s">
        <v>35</v>
      </c>
      <c r="L37" s="43" t="s">
        <v>4</v>
      </c>
      <c r="M37" s="46"/>
      <c r="N37" s="43"/>
      <c r="O37" s="43"/>
      <c r="P37" s="47"/>
      <c r="Q37" s="43"/>
      <c r="R37" s="43"/>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8">
        <f t="shared" si="1"/>
        <v>4283</v>
      </c>
      <c r="BB37" s="49">
        <f t="shared" si="2"/>
        <v>4283</v>
      </c>
      <c r="BC37" s="50" t="str">
        <f t="shared" si="3"/>
        <v>INR  Four Thousand Two Hundred &amp; Eighty Three  Only</v>
      </c>
      <c r="IA37" s="17">
        <v>1.25</v>
      </c>
      <c r="IB37" s="17" t="s">
        <v>130</v>
      </c>
      <c r="IC37" s="17" t="s">
        <v>68</v>
      </c>
      <c r="ID37" s="17">
        <v>0.5</v>
      </c>
      <c r="IE37" s="18" t="s">
        <v>115</v>
      </c>
      <c r="IF37" s="18"/>
      <c r="IG37" s="18"/>
      <c r="IH37" s="18"/>
      <c r="II37" s="18"/>
    </row>
    <row r="38" spans="1:243" s="17" customFormat="1" ht="15.75">
      <c r="A38" s="39">
        <v>1.26</v>
      </c>
      <c r="B38" s="62" t="s">
        <v>107</v>
      </c>
      <c r="C38" s="60" t="s">
        <v>69</v>
      </c>
      <c r="D38" s="66"/>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8"/>
      <c r="IA38" s="17">
        <v>1.26</v>
      </c>
      <c r="IB38" s="17" t="s">
        <v>107</v>
      </c>
      <c r="IC38" s="17" t="s">
        <v>69</v>
      </c>
      <c r="IE38" s="18"/>
      <c r="IF38" s="18"/>
      <c r="IG38" s="18"/>
      <c r="IH38" s="18"/>
      <c r="II38" s="18"/>
    </row>
    <row r="39" spans="1:243" s="17" customFormat="1" ht="47.25">
      <c r="A39" s="39">
        <v>1.27</v>
      </c>
      <c r="B39" s="62" t="s">
        <v>120</v>
      </c>
      <c r="C39" s="60" t="s">
        <v>70</v>
      </c>
      <c r="D39" s="41">
        <v>20</v>
      </c>
      <c r="E39" s="40" t="s">
        <v>118</v>
      </c>
      <c r="F39" s="42">
        <v>111.95</v>
      </c>
      <c r="G39" s="43"/>
      <c r="H39" s="43"/>
      <c r="I39" s="44" t="s">
        <v>34</v>
      </c>
      <c r="J39" s="45">
        <f t="shared" si="0"/>
        <v>1</v>
      </c>
      <c r="K39" s="43" t="s">
        <v>35</v>
      </c>
      <c r="L39" s="43" t="s">
        <v>4</v>
      </c>
      <c r="M39" s="46"/>
      <c r="N39" s="43"/>
      <c r="O39" s="43"/>
      <c r="P39" s="47"/>
      <c r="Q39" s="43"/>
      <c r="R39" s="43"/>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8">
        <f t="shared" si="1"/>
        <v>2239</v>
      </c>
      <c r="BB39" s="49">
        <f t="shared" si="2"/>
        <v>2239</v>
      </c>
      <c r="BC39" s="50" t="str">
        <f t="shared" si="3"/>
        <v>INR  Two Thousand Two Hundred &amp; Thirty Nine  Only</v>
      </c>
      <c r="IA39" s="17">
        <v>1.27</v>
      </c>
      <c r="IB39" s="17" t="s">
        <v>120</v>
      </c>
      <c r="IC39" s="17" t="s">
        <v>70</v>
      </c>
      <c r="ID39" s="17">
        <v>20</v>
      </c>
      <c r="IE39" s="18" t="s">
        <v>118</v>
      </c>
      <c r="IF39" s="18"/>
      <c r="IG39" s="18"/>
      <c r="IH39" s="18"/>
      <c r="II39" s="18"/>
    </row>
    <row r="40" spans="1:243" s="17" customFormat="1" ht="63">
      <c r="A40" s="39">
        <v>1.28</v>
      </c>
      <c r="B40" s="62" t="s">
        <v>153</v>
      </c>
      <c r="C40" s="60" t="s">
        <v>71</v>
      </c>
      <c r="D40" s="66"/>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8"/>
      <c r="IA40" s="17">
        <v>1.28</v>
      </c>
      <c r="IB40" s="17" t="s">
        <v>153</v>
      </c>
      <c r="IC40" s="17" t="s">
        <v>71</v>
      </c>
      <c r="IE40" s="18"/>
      <c r="IF40" s="18"/>
      <c r="IG40" s="18"/>
      <c r="IH40" s="18"/>
      <c r="II40" s="18"/>
    </row>
    <row r="41" spans="1:243" s="17" customFormat="1" ht="53.25" customHeight="1">
      <c r="A41" s="39">
        <v>1.29</v>
      </c>
      <c r="B41" s="62" t="s">
        <v>131</v>
      </c>
      <c r="C41" s="60" t="s">
        <v>72</v>
      </c>
      <c r="D41" s="41">
        <v>900</v>
      </c>
      <c r="E41" s="40" t="s">
        <v>118</v>
      </c>
      <c r="F41" s="42">
        <v>155.4</v>
      </c>
      <c r="G41" s="43"/>
      <c r="H41" s="43"/>
      <c r="I41" s="44" t="s">
        <v>34</v>
      </c>
      <c r="J41" s="45">
        <f t="shared" si="0"/>
        <v>1</v>
      </c>
      <c r="K41" s="43" t="s">
        <v>35</v>
      </c>
      <c r="L41" s="43" t="s">
        <v>4</v>
      </c>
      <c r="M41" s="46"/>
      <c r="N41" s="43"/>
      <c r="O41" s="43"/>
      <c r="P41" s="47"/>
      <c r="Q41" s="43"/>
      <c r="R41" s="43"/>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8">
        <f t="shared" si="1"/>
        <v>139860</v>
      </c>
      <c r="BB41" s="49">
        <f t="shared" si="2"/>
        <v>139860</v>
      </c>
      <c r="BC41" s="50" t="str">
        <f t="shared" si="3"/>
        <v>INR  One Lakh Thirty Nine Thousand Eight Hundred &amp; Sixty  Only</v>
      </c>
      <c r="IA41" s="17">
        <v>1.29</v>
      </c>
      <c r="IB41" s="64" t="s">
        <v>131</v>
      </c>
      <c r="IC41" s="17" t="s">
        <v>72</v>
      </c>
      <c r="ID41" s="17">
        <v>900</v>
      </c>
      <c r="IE41" s="18" t="s">
        <v>118</v>
      </c>
      <c r="IF41" s="18"/>
      <c r="IG41" s="18"/>
      <c r="IH41" s="18"/>
      <c r="II41" s="18"/>
    </row>
    <row r="42" spans="1:243" s="17" customFormat="1" ht="15.75">
      <c r="A42" s="39">
        <v>1.3</v>
      </c>
      <c r="B42" s="62" t="s">
        <v>122</v>
      </c>
      <c r="C42" s="60" t="s">
        <v>73</v>
      </c>
      <c r="D42" s="66"/>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8"/>
      <c r="IA42" s="17">
        <v>1.3</v>
      </c>
      <c r="IB42" s="17" t="s">
        <v>122</v>
      </c>
      <c r="IC42" s="17" t="s">
        <v>73</v>
      </c>
      <c r="IE42" s="18"/>
      <c r="IF42" s="18"/>
      <c r="IG42" s="18"/>
      <c r="IH42" s="18"/>
      <c r="II42" s="18"/>
    </row>
    <row r="43" spans="1:243" s="17" customFormat="1" ht="15.75">
      <c r="A43" s="39">
        <v>1.31</v>
      </c>
      <c r="B43" s="62" t="s">
        <v>132</v>
      </c>
      <c r="C43" s="60" t="s">
        <v>74</v>
      </c>
      <c r="D43" s="41">
        <v>25</v>
      </c>
      <c r="E43" s="40" t="s">
        <v>117</v>
      </c>
      <c r="F43" s="42">
        <v>163.65</v>
      </c>
      <c r="G43" s="43"/>
      <c r="H43" s="43"/>
      <c r="I43" s="44" t="s">
        <v>34</v>
      </c>
      <c r="J43" s="45">
        <f t="shared" si="0"/>
        <v>1</v>
      </c>
      <c r="K43" s="43" t="s">
        <v>35</v>
      </c>
      <c r="L43" s="43" t="s">
        <v>4</v>
      </c>
      <c r="M43" s="46"/>
      <c r="N43" s="43"/>
      <c r="O43" s="43"/>
      <c r="P43" s="47"/>
      <c r="Q43" s="43"/>
      <c r="R43" s="43"/>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8">
        <f t="shared" si="1"/>
        <v>4091</v>
      </c>
      <c r="BB43" s="49">
        <f t="shared" si="2"/>
        <v>4091</v>
      </c>
      <c r="BC43" s="50" t="str">
        <f t="shared" si="3"/>
        <v>INR  Four Thousand  &amp;Ninety One  Only</v>
      </c>
      <c r="IA43" s="17">
        <v>1.31</v>
      </c>
      <c r="IB43" s="17" t="s">
        <v>132</v>
      </c>
      <c r="IC43" s="17" t="s">
        <v>74</v>
      </c>
      <c r="ID43" s="17">
        <v>25</v>
      </c>
      <c r="IE43" s="18" t="s">
        <v>117</v>
      </c>
      <c r="IF43" s="18"/>
      <c r="IG43" s="18"/>
      <c r="IH43" s="18"/>
      <c r="II43" s="18"/>
    </row>
    <row r="44" spans="1:243" s="17" customFormat="1" ht="213.75" customHeight="1">
      <c r="A44" s="39">
        <v>1.32</v>
      </c>
      <c r="B44" s="62" t="s">
        <v>154</v>
      </c>
      <c r="C44" s="60" t="s">
        <v>75</v>
      </c>
      <c r="D44" s="41">
        <v>15</v>
      </c>
      <c r="E44" s="40" t="s">
        <v>116</v>
      </c>
      <c r="F44" s="42">
        <v>671.55</v>
      </c>
      <c r="G44" s="43"/>
      <c r="H44" s="43"/>
      <c r="I44" s="44" t="s">
        <v>34</v>
      </c>
      <c r="J44" s="45">
        <f t="shared" si="0"/>
        <v>1</v>
      </c>
      <c r="K44" s="43" t="s">
        <v>35</v>
      </c>
      <c r="L44" s="43" t="s">
        <v>4</v>
      </c>
      <c r="M44" s="46"/>
      <c r="N44" s="43"/>
      <c r="O44" s="43"/>
      <c r="P44" s="47"/>
      <c r="Q44" s="43"/>
      <c r="R44" s="43"/>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8">
        <f t="shared" si="1"/>
        <v>10073</v>
      </c>
      <c r="BB44" s="49">
        <f t="shared" si="2"/>
        <v>10073</v>
      </c>
      <c r="BC44" s="50" t="str">
        <f t="shared" si="3"/>
        <v>INR  Ten Thousand  &amp;Seventy Three  Only</v>
      </c>
      <c r="IA44" s="17">
        <v>1.32</v>
      </c>
      <c r="IB44" s="17" t="s">
        <v>154</v>
      </c>
      <c r="IC44" s="17" t="s">
        <v>75</v>
      </c>
      <c r="ID44" s="17">
        <v>15</v>
      </c>
      <c r="IE44" s="18" t="s">
        <v>116</v>
      </c>
      <c r="IF44" s="18"/>
      <c r="IG44" s="18"/>
      <c r="IH44" s="18"/>
      <c r="II44" s="18"/>
    </row>
    <row r="45" spans="1:243" s="17" customFormat="1" ht="30.75" customHeight="1">
      <c r="A45" s="39">
        <v>1.33</v>
      </c>
      <c r="B45" s="62" t="s">
        <v>108</v>
      </c>
      <c r="C45" s="60" t="s">
        <v>76</v>
      </c>
      <c r="D45" s="66"/>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8"/>
      <c r="IA45" s="17">
        <v>1.33</v>
      </c>
      <c r="IB45" s="17" t="s">
        <v>108</v>
      </c>
      <c r="IC45" s="17" t="s">
        <v>76</v>
      </c>
      <c r="IE45" s="18"/>
      <c r="IF45" s="18"/>
      <c r="IG45" s="18"/>
      <c r="IH45" s="18"/>
      <c r="II45" s="18"/>
    </row>
    <row r="46" spans="1:243" s="17" customFormat="1" ht="15.75">
      <c r="A46" s="39">
        <v>1.34</v>
      </c>
      <c r="B46" s="62" t="s">
        <v>109</v>
      </c>
      <c r="C46" s="60" t="s">
        <v>77</v>
      </c>
      <c r="D46" s="66"/>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8"/>
      <c r="IA46" s="17">
        <v>1.34</v>
      </c>
      <c r="IB46" s="17" t="s">
        <v>109</v>
      </c>
      <c r="IC46" s="17" t="s">
        <v>77</v>
      </c>
      <c r="IE46" s="18"/>
      <c r="IF46" s="18"/>
      <c r="IG46" s="18"/>
      <c r="IH46" s="18"/>
      <c r="II46" s="18"/>
    </row>
    <row r="47" spans="1:243" s="17" customFormat="1" ht="15.75">
      <c r="A47" s="39">
        <v>1.35</v>
      </c>
      <c r="B47" s="62" t="s">
        <v>110</v>
      </c>
      <c r="C47" s="60" t="s">
        <v>78</v>
      </c>
      <c r="D47" s="41">
        <v>10</v>
      </c>
      <c r="E47" s="40" t="s">
        <v>116</v>
      </c>
      <c r="F47" s="42">
        <v>294.35</v>
      </c>
      <c r="G47" s="43"/>
      <c r="H47" s="43"/>
      <c r="I47" s="44" t="s">
        <v>34</v>
      </c>
      <c r="J47" s="45">
        <f t="shared" si="0"/>
        <v>1</v>
      </c>
      <c r="K47" s="43" t="s">
        <v>35</v>
      </c>
      <c r="L47" s="43" t="s">
        <v>4</v>
      </c>
      <c r="M47" s="46"/>
      <c r="N47" s="43"/>
      <c r="O47" s="43"/>
      <c r="P47" s="47"/>
      <c r="Q47" s="43"/>
      <c r="R47" s="43"/>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8">
        <f t="shared" si="1"/>
        <v>2944</v>
      </c>
      <c r="BB47" s="49">
        <f t="shared" si="2"/>
        <v>2944</v>
      </c>
      <c r="BC47" s="50" t="str">
        <f t="shared" si="3"/>
        <v>INR  Two Thousand Nine Hundred &amp; Forty Four  Only</v>
      </c>
      <c r="IA47" s="17">
        <v>1.35</v>
      </c>
      <c r="IB47" s="17" t="s">
        <v>110</v>
      </c>
      <c r="IC47" s="17" t="s">
        <v>78</v>
      </c>
      <c r="ID47" s="17">
        <v>10</v>
      </c>
      <c r="IE47" s="18" t="s">
        <v>116</v>
      </c>
      <c r="IF47" s="18"/>
      <c r="IG47" s="18"/>
      <c r="IH47" s="18"/>
      <c r="II47" s="18"/>
    </row>
    <row r="48" spans="1:243" s="17" customFormat="1" ht="15.75">
      <c r="A48" s="39">
        <v>1.36</v>
      </c>
      <c r="B48" s="62" t="s">
        <v>111</v>
      </c>
      <c r="C48" s="60" t="s">
        <v>79</v>
      </c>
      <c r="D48" s="66"/>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8"/>
      <c r="IA48" s="17">
        <v>1.36</v>
      </c>
      <c r="IB48" s="17" t="s">
        <v>111</v>
      </c>
      <c r="IC48" s="17" t="s">
        <v>79</v>
      </c>
      <c r="IE48" s="18"/>
      <c r="IF48" s="18"/>
      <c r="IG48" s="18"/>
      <c r="IH48" s="18"/>
      <c r="II48" s="18"/>
    </row>
    <row r="49" spans="1:243" s="17" customFormat="1" ht="30">
      <c r="A49" s="39">
        <v>1.37</v>
      </c>
      <c r="B49" s="62" t="s">
        <v>110</v>
      </c>
      <c r="C49" s="60" t="s">
        <v>80</v>
      </c>
      <c r="D49" s="41">
        <v>57</v>
      </c>
      <c r="E49" s="40" t="s">
        <v>116</v>
      </c>
      <c r="F49" s="42">
        <v>339.1</v>
      </c>
      <c r="G49" s="43"/>
      <c r="H49" s="43"/>
      <c r="I49" s="44" t="s">
        <v>34</v>
      </c>
      <c r="J49" s="45">
        <f t="shared" si="0"/>
        <v>1</v>
      </c>
      <c r="K49" s="43" t="s">
        <v>35</v>
      </c>
      <c r="L49" s="43" t="s">
        <v>4</v>
      </c>
      <c r="M49" s="46"/>
      <c r="N49" s="43"/>
      <c r="O49" s="43"/>
      <c r="P49" s="47"/>
      <c r="Q49" s="43"/>
      <c r="R49" s="43"/>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8">
        <f t="shared" si="1"/>
        <v>19329</v>
      </c>
      <c r="BB49" s="49">
        <f t="shared" si="2"/>
        <v>19329</v>
      </c>
      <c r="BC49" s="50" t="str">
        <f t="shared" si="3"/>
        <v>INR  Nineteen Thousand Three Hundred &amp; Twenty Nine  Only</v>
      </c>
      <c r="IA49" s="17">
        <v>1.37</v>
      </c>
      <c r="IB49" s="17" t="s">
        <v>110</v>
      </c>
      <c r="IC49" s="17" t="s">
        <v>80</v>
      </c>
      <c r="ID49" s="17">
        <v>57</v>
      </c>
      <c r="IE49" s="18" t="s">
        <v>116</v>
      </c>
      <c r="IF49" s="18"/>
      <c r="IG49" s="18"/>
      <c r="IH49" s="18"/>
      <c r="II49" s="18"/>
    </row>
    <row r="50" spans="1:243" s="17" customFormat="1" ht="31.5">
      <c r="A50" s="39">
        <v>1.38</v>
      </c>
      <c r="B50" s="62" t="s">
        <v>155</v>
      </c>
      <c r="C50" s="60" t="s">
        <v>81</v>
      </c>
      <c r="D50" s="66"/>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8"/>
      <c r="IA50" s="17">
        <v>1.38</v>
      </c>
      <c r="IB50" s="17" t="s">
        <v>155</v>
      </c>
      <c r="IC50" s="17" t="s">
        <v>81</v>
      </c>
      <c r="IE50" s="18"/>
      <c r="IF50" s="18"/>
      <c r="IG50" s="18"/>
      <c r="IH50" s="18"/>
      <c r="II50" s="18"/>
    </row>
    <row r="51" spans="1:243" s="17" customFormat="1" ht="15.75">
      <c r="A51" s="39">
        <v>1.39</v>
      </c>
      <c r="B51" s="62" t="s">
        <v>156</v>
      </c>
      <c r="C51" s="60" t="s">
        <v>82</v>
      </c>
      <c r="D51" s="41">
        <v>5</v>
      </c>
      <c r="E51" s="40" t="s">
        <v>116</v>
      </c>
      <c r="F51" s="42">
        <v>406.1</v>
      </c>
      <c r="G51" s="43"/>
      <c r="H51" s="43"/>
      <c r="I51" s="44" t="s">
        <v>34</v>
      </c>
      <c r="J51" s="45">
        <f t="shared" si="0"/>
        <v>1</v>
      </c>
      <c r="K51" s="43" t="s">
        <v>35</v>
      </c>
      <c r="L51" s="43" t="s">
        <v>4</v>
      </c>
      <c r="M51" s="46"/>
      <c r="N51" s="43"/>
      <c r="O51" s="43"/>
      <c r="P51" s="47"/>
      <c r="Q51" s="43"/>
      <c r="R51" s="43"/>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8">
        <f t="shared" si="1"/>
        <v>2031</v>
      </c>
      <c r="BB51" s="49">
        <f t="shared" si="2"/>
        <v>2031</v>
      </c>
      <c r="BC51" s="50" t="str">
        <f t="shared" si="3"/>
        <v>INR  Two Thousand  &amp;Thirty One  Only</v>
      </c>
      <c r="IA51" s="17">
        <v>1.39</v>
      </c>
      <c r="IB51" s="17" t="s">
        <v>156</v>
      </c>
      <c r="IC51" s="17" t="s">
        <v>82</v>
      </c>
      <c r="ID51" s="17">
        <v>5</v>
      </c>
      <c r="IE51" s="18" t="s">
        <v>116</v>
      </c>
      <c r="IF51" s="18"/>
      <c r="IG51" s="18"/>
      <c r="IH51" s="18"/>
      <c r="II51" s="18"/>
    </row>
    <row r="52" spans="1:243" s="17" customFormat="1" ht="15.75">
      <c r="A52" s="39">
        <v>1.4</v>
      </c>
      <c r="B52" s="62" t="s">
        <v>157</v>
      </c>
      <c r="C52" s="60" t="s">
        <v>83</v>
      </c>
      <c r="D52" s="66"/>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8"/>
      <c r="IA52" s="17">
        <v>1.4</v>
      </c>
      <c r="IB52" s="17" t="s">
        <v>157</v>
      </c>
      <c r="IC52" s="17" t="s">
        <v>83</v>
      </c>
      <c r="IE52" s="18"/>
      <c r="IF52" s="18"/>
      <c r="IG52" s="18"/>
      <c r="IH52" s="18"/>
      <c r="II52" s="18"/>
    </row>
    <row r="53" spans="1:243" s="17" customFormat="1" ht="15.75">
      <c r="A53" s="39">
        <v>1.41</v>
      </c>
      <c r="B53" s="62" t="s">
        <v>158</v>
      </c>
      <c r="C53" s="60" t="s">
        <v>84</v>
      </c>
      <c r="D53" s="41">
        <v>5</v>
      </c>
      <c r="E53" s="40" t="s">
        <v>116</v>
      </c>
      <c r="F53" s="42">
        <v>319.35</v>
      </c>
      <c r="G53" s="43"/>
      <c r="H53" s="43"/>
      <c r="I53" s="44" t="s">
        <v>34</v>
      </c>
      <c r="J53" s="45">
        <f t="shared" si="0"/>
        <v>1</v>
      </c>
      <c r="K53" s="43" t="s">
        <v>35</v>
      </c>
      <c r="L53" s="43" t="s">
        <v>4</v>
      </c>
      <c r="M53" s="46"/>
      <c r="N53" s="43"/>
      <c r="O53" s="43"/>
      <c r="P53" s="47"/>
      <c r="Q53" s="43"/>
      <c r="R53" s="43"/>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8">
        <f t="shared" si="1"/>
        <v>1597</v>
      </c>
      <c r="BB53" s="49">
        <f t="shared" si="2"/>
        <v>1597</v>
      </c>
      <c r="BC53" s="50" t="str">
        <f t="shared" si="3"/>
        <v>INR  One Thousand Five Hundred &amp; Ninety Seven  Only</v>
      </c>
      <c r="IA53" s="17">
        <v>1.41</v>
      </c>
      <c r="IB53" s="17" t="s">
        <v>158</v>
      </c>
      <c r="IC53" s="17" t="s">
        <v>84</v>
      </c>
      <c r="ID53" s="17">
        <v>5</v>
      </c>
      <c r="IE53" s="18" t="s">
        <v>116</v>
      </c>
      <c r="IF53" s="18"/>
      <c r="IG53" s="18"/>
      <c r="IH53" s="18"/>
      <c r="II53" s="18"/>
    </row>
    <row r="54" spans="1:243" s="17" customFormat="1" ht="31.5">
      <c r="A54" s="39">
        <v>1.42</v>
      </c>
      <c r="B54" s="62" t="s">
        <v>159</v>
      </c>
      <c r="C54" s="60" t="s">
        <v>85</v>
      </c>
      <c r="D54" s="66"/>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8"/>
      <c r="IA54" s="17">
        <v>1.42</v>
      </c>
      <c r="IB54" s="17" t="s">
        <v>159</v>
      </c>
      <c r="IC54" s="17" t="s">
        <v>85</v>
      </c>
      <c r="IE54" s="18"/>
      <c r="IF54" s="18"/>
      <c r="IG54" s="18"/>
      <c r="IH54" s="18"/>
      <c r="II54" s="18"/>
    </row>
    <row r="55" spans="1:243" s="17" customFormat="1" ht="31.5">
      <c r="A55" s="39">
        <v>1.43</v>
      </c>
      <c r="B55" s="62" t="s">
        <v>160</v>
      </c>
      <c r="C55" s="60" t="s">
        <v>86</v>
      </c>
      <c r="D55" s="41">
        <v>62</v>
      </c>
      <c r="E55" s="40" t="s">
        <v>116</v>
      </c>
      <c r="F55" s="42">
        <v>142.95</v>
      </c>
      <c r="G55" s="43"/>
      <c r="H55" s="43"/>
      <c r="I55" s="44" t="s">
        <v>34</v>
      </c>
      <c r="J55" s="45">
        <f t="shared" si="0"/>
        <v>1</v>
      </c>
      <c r="K55" s="43" t="s">
        <v>35</v>
      </c>
      <c r="L55" s="43" t="s">
        <v>4</v>
      </c>
      <c r="M55" s="46"/>
      <c r="N55" s="43"/>
      <c r="O55" s="43"/>
      <c r="P55" s="47"/>
      <c r="Q55" s="43"/>
      <c r="R55" s="43"/>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8">
        <f t="shared" si="1"/>
        <v>8863</v>
      </c>
      <c r="BB55" s="49">
        <f t="shared" si="2"/>
        <v>8863</v>
      </c>
      <c r="BC55" s="50" t="str">
        <f t="shared" si="3"/>
        <v>INR  Eight Thousand Eight Hundred &amp; Sixty Three  Only</v>
      </c>
      <c r="IA55" s="17">
        <v>1.43</v>
      </c>
      <c r="IB55" s="17" t="s">
        <v>160</v>
      </c>
      <c r="IC55" s="17" t="s">
        <v>86</v>
      </c>
      <c r="ID55" s="17">
        <v>62</v>
      </c>
      <c r="IE55" s="18" t="s">
        <v>116</v>
      </c>
      <c r="IF55" s="18"/>
      <c r="IG55" s="18"/>
      <c r="IH55" s="18"/>
      <c r="II55" s="18"/>
    </row>
    <row r="56" spans="1:243" s="17" customFormat="1" ht="31.5">
      <c r="A56" s="39">
        <v>1.44</v>
      </c>
      <c r="B56" s="62" t="s">
        <v>113</v>
      </c>
      <c r="C56" s="60" t="s">
        <v>87</v>
      </c>
      <c r="D56" s="66"/>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8"/>
      <c r="IA56" s="17">
        <v>1.44</v>
      </c>
      <c r="IB56" s="17" t="s">
        <v>113</v>
      </c>
      <c r="IC56" s="17" t="s">
        <v>87</v>
      </c>
      <c r="IE56" s="18"/>
      <c r="IF56" s="18"/>
      <c r="IG56" s="18"/>
      <c r="IH56" s="18"/>
      <c r="II56" s="18"/>
    </row>
    <row r="57" spans="1:243" s="17" customFormat="1" ht="15.75">
      <c r="A57" s="39">
        <v>1.45</v>
      </c>
      <c r="B57" s="62" t="s">
        <v>112</v>
      </c>
      <c r="C57" s="60" t="s">
        <v>88</v>
      </c>
      <c r="D57" s="41">
        <v>25</v>
      </c>
      <c r="E57" s="40" t="s">
        <v>116</v>
      </c>
      <c r="F57" s="42">
        <v>131.45</v>
      </c>
      <c r="G57" s="43"/>
      <c r="H57" s="43"/>
      <c r="I57" s="44" t="s">
        <v>34</v>
      </c>
      <c r="J57" s="45">
        <f t="shared" si="0"/>
        <v>1</v>
      </c>
      <c r="K57" s="43" t="s">
        <v>35</v>
      </c>
      <c r="L57" s="43" t="s">
        <v>4</v>
      </c>
      <c r="M57" s="46"/>
      <c r="N57" s="43"/>
      <c r="O57" s="43"/>
      <c r="P57" s="47"/>
      <c r="Q57" s="43"/>
      <c r="R57" s="43"/>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8">
        <f t="shared" si="1"/>
        <v>3286</v>
      </c>
      <c r="BB57" s="49">
        <f t="shared" si="2"/>
        <v>3286</v>
      </c>
      <c r="BC57" s="50" t="str">
        <f t="shared" si="3"/>
        <v>INR  Three Thousand Two Hundred &amp; Eighty Six  Only</v>
      </c>
      <c r="IA57" s="17">
        <v>1.45</v>
      </c>
      <c r="IB57" s="17" t="s">
        <v>112</v>
      </c>
      <c r="IC57" s="17" t="s">
        <v>88</v>
      </c>
      <c r="ID57" s="17">
        <v>25</v>
      </c>
      <c r="IE57" s="18" t="s">
        <v>116</v>
      </c>
      <c r="IF57" s="18"/>
      <c r="IG57" s="18"/>
      <c r="IH57" s="18"/>
      <c r="II57" s="18"/>
    </row>
    <row r="58" spans="1:243" s="17" customFormat="1" ht="15.75">
      <c r="A58" s="39">
        <v>1.46</v>
      </c>
      <c r="B58" s="62" t="s">
        <v>133</v>
      </c>
      <c r="C58" s="60" t="s">
        <v>89</v>
      </c>
      <c r="D58" s="66"/>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8"/>
      <c r="IA58" s="17">
        <v>1.46</v>
      </c>
      <c r="IB58" s="17" t="s">
        <v>133</v>
      </c>
      <c r="IC58" s="17" t="s">
        <v>89</v>
      </c>
      <c r="IE58" s="18"/>
      <c r="IF58" s="18"/>
      <c r="IG58" s="18"/>
      <c r="IH58" s="18"/>
      <c r="II58" s="18"/>
    </row>
    <row r="59" spans="1:243" s="17" customFormat="1" ht="49.5" customHeight="1">
      <c r="A59" s="39">
        <v>1.47</v>
      </c>
      <c r="B59" s="62" t="s">
        <v>161</v>
      </c>
      <c r="C59" s="60" t="s">
        <v>90</v>
      </c>
      <c r="D59" s="66"/>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8"/>
      <c r="IA59" s="17">
        <v>1.47</v>
      </c>
      <c r="IB59" s="64" t="s">
        <v>161</v>
      </c>
      <c r="IC59" s="17" t="s">
        <v>90</v>
      </c>
      <c r="IE59" s="18"/>
      <c r="IF59" s="18"/>
      <c r="IG59" s="18"/>
      <c r="IH59" s="18"/>
      <c r="II59" s="18"/>
    </row>
    <row r="60" spans="1:243" s="17" customFormat="1" ht="15.75">
      <c r="A60" s="39">
        <v>1.48</v>
      </c>
      <c r="B60" s="62" t="s">
        <v>134</v>
      </c>
      <c r="C60" s="60" t="s">
        <v>91</v>
      </c>
      <c r="D60" s="41">
        <v>2</v>
      </c>
      <c r="E60" s="40" t="s">
        <v>123</v>
      </c>
      <c r="F60" s="42">
        <v>98.2</v>
      </c>
      <c r="G60" s="43"/>
      <c r="H60" s="43"/>
      <c r="I60" s="44" t="s">
        <v>34</v>
      </c>
      <c r="J60" s="45">
        <f t="shared" si="0"/>
        <v>1</v>
      </c>
      <c r="K60" s="43" t="s">
        <v>35</v>
      </c>
      <c r="L60" s="43" t="s">
        <v>4</v>
      </c>
      <c r="M60" s="46"/>
      <c r="N60" s="43"/>
      <c r="O60" s="43"/>
      <c r="P60" s="47"/>
      <c r="Q60" s="43"/>
      <c r="R60" s="43"/>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8">
        <f t="shared" si="1"/>
        <v>196</v>
      </c>
      <c r="BB60" s="49">
        <f t="shared" si="2"/>
        <v>196</v>
      </c>
      <c r="BC60" s="50" t="str">
        <f t="shared" si="3"/>
        <v>INR  One Hundred &amp; Ninety Six  Only</v>
      </c>
      <c r="IA60" s="17">
        <v>1.48</v>
      </c>
      <c r="IB60" s="17" t="s">
        <v>134</v>
      </c>
      <c r="IC60" s="17" t="s">
        <v>91</v>
      </c>
      <c r="ID60" s="17">
        <v>2</v>
      </c>
      <c r="IE60" s="18" t="s">
        <v>123</v>
      </c>
      <c r="IF60" s="18"/>
      <c r="IG60" s="18"/>
      <c r="IH60" s="18"/>
      <c r="II60" s="18"/>
    </row>
    <row r="61" spans="1:243" s="17" customFormat="1" ht="15.75">
      <c r="A61" s="39">
        <v>1.49</v>
      </c>
      <c r="B61" s="62" t="s">
        <v>135</v>
      </c>
      <c r="C61" s="60" t="s">
        <v>92</v>
      </c>
      <c r="D61" s="66"/>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8"/>
      <c r="IA61" s="17">
        <v>1.49</v>
      </c>
      <c r="IB61" s="17" t="s">
        <v>135</v>
      </c>
      <c r="IC61" s="17" t="s">
        <v>92</v>
      </c>
      <c r="IE61" s="18"/>
      <c r="IF61" s="18"/>
      <c r="IG61" s="18"/>
      <c r="IH61" s="18"/>
      <c r="II61" s="18"/>
    </row>
    <row r="62" spans="1:243" s="17" customFormat="1" ht="83.25" customHeight="1">
      <c r="A62" s="39">
        <v>1.5</v>
      </c>
      <c r="B62" s="62" t="s">
        <v>162</v>
      </c>
      <c r="C62" s="60" t="s">
        <v>93</v>
      </c>
      <c r="D62" s="41">
        <v>5</v>
      </c>
      <c r="E62" s="40" t="s">
        <v>115</v>
      </c>
      <c r="F62" s="42">
        <v>219.3</v>
      </c>
      <c r="G62" s="43"/>
      <c r="H62" s="43"/>
      <c r="I62" s="44" t="s">
        <v>34</v>
      </c>
      <c r="J62" s="45">
        <f aca="true" t="shared" si="4" ref="J62:J71">IF(I62="Less(-)",-1,1)</f>
        <v>1</v>
      </c>
      <c r="K62" s="43" t="s">
        <v>35</v>
      </c>
      <c r="L62" s="43" t="s">
        <v>4</v>
      </c>
      <c r="M62" s="46"/>
      <c r="N62" s="43"/>
      <c r="O62" s="43"/>
      <c r="P62" s="47"/>
      <c r="Q62" s="43"/>
      <c r="R62" s="43"/>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8">
        <f aca="true" t="shared" si="5" ref="BA62:BA71">ROUND(total_amount_ba($B$2,$D$2,D62,F62,J62,K62,M62),0)</f>
        <v>1097</v>
      </c>
      <c r="BB62" s="49">
        <f aca="true" t="shared" si="6" ref="BB62:BB71">BA62+SUM(N62:AZ62)</f>
        <v>1097</v>
      </c>
      <c r="BC62" s="50" t="str">
        <f aca="true" t="shared" si="7" ref="BC62:BC71">SpellNumber(L62,BB62)</f>
        <v>INR  One Thousand  &amp;Ninety Seven  Only</v>
      </c>
      <c r="IA62" s="17">
        <v>1.5</v>
      </c>
      <c r="IB62" s="17" t="s">
        <v>162</v>
      </c>
      <c r="IC62" s="17" t="s">
        <v>93</v>
      </c>
      <c r="ID62" s="17">
        <v>5</v>
      </c>
      <c r="IE62" s="18" t="s">
        <v>115</v>
      </c>
      <c r="IF62" s="18"/>
      <c r="IG62" s="18"/>
      <c r="IH62" s="18"/>
      <c r="II62" s="18"/>
    </row>
    <row r="63" spans="1:243" s="17" customFormat="1" ht="15.75">
      <c r="A63" s="39">
        <v>1.51</v>
      </c>
      <c r="B63" s="62" t="s">
        <v>114</v>
      </c>
      <c r="C63" s="60" t="s">
        <v>94</v>
      </c>
      <c r="D63" s="66"/>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8"/>
      <c r="IA63" s="17">
        <v>1.51</v>
      </c>
      <c r="IB63" s="17" t="s">
        <v>114</v>
      </c>
      <c r="IC63" s="17" t="s">
        <v>94</v>
      </c>
      <c r="IE63" s="18"/>
      <c r="IF63" s="18"/>
      <c r="IG63" s="18"/>
      <c r="IH63" s="18"/>
      <c r="II63" s="18"/>
    </row>
    <row r="64" spans="1:243" s="17" customFormat="1" ht="94.5">
      <c r="A64" s="39">
        <v>1.52</v>
      </c>
      <c r="B64" s="62" t="s">
        <v>163</v>
      </c>
      <c r="C64" s="60" t="s">
        <v>95</v>
      </c>
      <c r="D64" s="41">
        <v>101</v>
      </c>
      <c r="E64" s="40" t="s">
        <v>116</v>
      </c>
      <c r="F64" s="42">
        <v>951</v>
      </c>
      <c r="G64" s="43"/>
      <c r="H64" s="43"/>
      <c r="I64" s="44" t="s">
        <v>34</v>
      </c>
      <c r="J64" s="45">
        <f t="shared" si="4"/>
        <v>1</v>
      </c>
      <c r="K64" s="43" t="s">
        <v>35</v>
      </c>
      <c r="L64" s="43" t="s">
        <v>4</v>
      </c>
      <c r="M64" s="46"/>
      <c r="N64" s="43"/>
      <c r="O64" s="43"/>
      <c r="P64" s="47"/>
      <c r="Q64" s="43"/>
      <c r="R64" s="43"/>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8">
        <f t="shared" si="5"/>
        <v>96051</v>
      </c>
      <c r="BB64" s="49">
        <f t="shared" si="6"/>
        <v>96051</v>
      </c>
      <c r="BC64" s="50" t="str">
        <f t="shared" si="7"/>
        <v>INR  Ninety Six Thousand  &amp;Fifty One  Only</v>
      </c>
      <c r="IA64" s="17">
        <v>1.52</v>
      </c>
      <c r="IB64" s="17" t="s">
        <v>163</v>
      </c>
      <c r="IC64" s="17" t="s">
        <v>95</v>
      </c>
      <c r="ID64" s="17">
        <v>101</v>
      </c>
      <c r="IE64" s="18" t="s">
        <v>116</v>
      </c>
      <c r="IF64" s="18"/>
      <c r="IG64" s="18"/>
      <c r="IH64" s="18"/>
      <c r="II64" s="18"/>
    </row>
    <row r="65" spans="1:243" s="17" customFormat="1" ht="15.75">
      <c r="A65" s="39">
        <v>1.53</v>
      </c>
      <c r="B65" s="62" t="s">
        <v>136</v>
      </c>
      <c r="C65" s="60" t="s">
        <v>96</v>
      </c>
      <c r="D65" s="66"/>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8"/>
      <c r="IA65" s="17">
        <v>1.53</v>
      </c>
      <c r="IB65" s="17" t="s">
        <v>136</v>
      </c>
      <c r="IC65" s="17" t="s">
        <v>96</v>
      </c>
      <c r="IE65" s="18"/>
      <c r="IF65" s="18"/>
      <c r="IG65" s="18"/>
      <c r="IH65" s="18"/>
      <c r="II65" s="18"/>
    </row>
    <row r="66" spans="1:243" s="17" customFormat="1" ht="15.75">
      <c r="A66" s="39">
        <v>1.54</v>
      </c>
      <c r="B66" s="62" t="s">
        <v>137</v>
      </c>
      <c r="C66" s="60" t="s">
        <v>97</v>
      </c>
      <c r="D66" s="66"/>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8"/>
      <c r="IA66" s="17">
        <v>1.54</v>
      </c>
      <c r="IB66" s="17" t="s">
        <v>137</v>
      </c>
      <c r="IC66" s="17" t="s">
        <v>97</v>
      </c>
      <c r="IE66" s="18"/>
      <c r="IF66" s="18"/>
      <c r="IG66" s="18"/>
      <c r="IH66" s="18"/>
      <c r="II66" s="18"/>
    </row>
    <row r="67" spans="1:243" s="17" customFormat="1" ht="31.5">
      <c r="A67" s="39">
        <v>1.55</v>
      </c>
      <c r="B67" s="62" t="s">
        <v>138</v>
      </c>
      <c r="C67" s="60" t="s">
        <v>98</v>
      </c>
      <c r="D67" s="41">
        <v>56</v>
      </c>
      <c r="E67" s="40" t="s">
        <v>115</v>
      </c>
      <c r="F67" s="42">
        <v>7510.75</v>
      </c>
      <c r="G67" s="43"/>
      <c r="H67" s="43"/>
      <c r="I67" s="44" t="s">
        <v>34</v>
      </c>
      <c r="J67" s="45">
        <f t="shared" si="4"/>
        <v>1</v>
      </c>
      <c r="K67" s="43" t="s">
        <v>35</v>
      </c>
      <c r="L67" s="43" t="s">
        <v>4</v>
      </c>
      <c r="M67" s="46"/>
      <c r="N67" s="43"/>
      <c r="O67" s="43"/>
      <c r="P67" s="47"/>
      <c r="Q67" s="43"/>
      <c r="R67" s="43"/>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8">
        <f t="shared" si="5"/>
        <v>420602</v>
      </c>
      <c r="BB67" s="49">
        <f t="shared" si="6"/>
        <v>420602</v>
      </c>
      <c r="BC67" s="50" t="str">
        <f t="shared" si="7"/>
        <v>INR  Four Lakh Twenty Thousand Six Hundred &amp; Two  Only</v>
      </c>
      <c r="IA67" s="17">
        <v>1.55</v>
      </c>
      <c r="IB67" s="17" t="s">
        <v>138</v>
      </c>
      <c r="IC67" s="17" t="s">
        <v>98</v>
      </c>
      <c r="ID67" s="17">
        <v>56</v>
      </c>
      <c r="IE67" s="18" t="s">
        <v>115</v>
      </c>
      <c r="IF67" s="18"/>
      <c r="IG67" s="18"/>
      <c r="IH67" s="18"/>
      <c r="II67" s="18"/>
    </row>
    <row r="68" spans="1:243" s="17" customFormat="1" ht="167.25" customHeight="1">
      <c r="A68" s="39">
        <v>1.56</v>
      </c>
      <c r="B68" s="62" t="s">
        <v>139</v>
      </c>
      <c r="C68" s="60" t="s">
        <v>99</v>
      </c>
      <c r="D68" s="41">
        <v>1150</v>
      </c>
      <c r="E68" s="40" t="s">
        <v>116</v>
      </c>
      <c r="F68" s="42">
        <v>474.15</v>
      </c>
      <c r="G68" s="43"/>
      <c r="H68" s="43"/>
      <c r="I68" s="44" t="s">
        <v>34</v>
      </c>
      <c r="J68" s="45">
        <f t="shared" si="4"/>
        <v>1</v>
      </c>
      <c r="K68" s="43" t="s">
        <v>35</v>
      </c>
      <c r="L68" s="43" t="s">
        <v>4</v>
      </c>
      <c r="M68" s="46"/>
      <c r="N68" s="43"/>
      <c r="O68" s="43"/>
      <c r="P68" s="47"/>
      <c r="Q68" s="43"/>
      <c r="R68" s="43"/>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8">
        <f t="shared" si="5"/>
        <v>545273</v>
      </c>
      <c r="BB68" s="49">
        <f t="shared" si="6"/>
        <v>545273</v>
      </c>
      <c r="BC68" s="50" t="str">
        <f t="shared" si="7"/>
        <v>INR  Five Lakh Forty Five Thousand Two Hundred &amp; Seventy Three  Only</v>
      </c>
      <c r="IA68" s="17">
        <v>1.56</v>
      </c>
      <c r="IB68" s="17" t="s">
        <v>139</v>
      </c>
      <c r="IC68" s="17" t="s">
        <v>99</v>
      </c>
      <c r="ID68" s="17">
        <v>1150</v>
      </c>
      <c r="IE68" s="18" t="s">
        <v>116</v>
      </c>
      <c r="IF68" s="18"/>
      <c r="IG68" s="18"/>
      <c r="IH68" s="18"/>
      <c r="II68" s="18"/>
    </row>
    <row r="69" spans="1:243" s="17" customFormat="1" ht="15.75">
      <c r="A69" s="39">
        <v>1.57</v>
      </c>
      <c r="B69" s="62" t="s">
        <v>140</v>
      </c>
      <c r="C69" s="60" t="s">
        <v>100</v>
      </c>
      <c r="D69" s="66"/>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8"/>
      <c r="IA69" s="17">
        <v>1.57</v>
      </c>
      <c r="IB69" s="17" t="s">
        <v>140</v>
      </c>
      <c r="IC69" s="17" t="s">
        <v>100</v>
      </c>
      <c r="IE69" s="18"/>
      <c r="IF69" s="18"/>
      <c r="IG69" s="18"/>
      <c r="IH69" s="18"/>
      <c r="II69" s="18"/>
    </row>
    <row r="70" spans="1:243" s="17" customFormat="1" ht="47.25">
      <c r="A70" s="39">
        <v>1.58</v>
      </c>
      <c r="B70" s="62" t="s">
        <v>141</v>
      </c>
      <c r="C70" s="60" t="s">
        <v>101</v>
      </c>
      <c r="D70" s="66"/>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8"/>
      <c r="IA70" s="17">
        <v>1.58</v>
      </c>
      <c r="IB70" s="17" t="s">
        <v>141</v>
      </c>
      <c r="IC70" s="17" t="s">
        <v>101</v>
      </c>
      <c r="IE70" s="18"/>
      <c r="IF70" s="18"/>
      <c r="IG70" s="18"/>
      <c r="IH70" s="18"/>
      <c r="II70" s="18"/>
    </row>
    <row r="71" spans="1:243" s="17" customFormat="1" ht="47.25">
      <c r="A71" s="39">
        <v>1.59</v>
      </c>
      <c r="B71" s="62" t="s">
        <v>164</v>
      </c>
      <c r="C71" s="60" t="s">
        <v>102</v>
      </c>
      <c r="D71" s="41">
        <v>1018</v>
      </c>
      <c r="E71" s="40" t="s">
        <v>116</v>
      </c>
      <c r="F71" s="42">
        <v>117.75</v>
      </c>
      <c r="G71" s="43"/>
      <c r="H71" s="43"/>
      <c r="I71" s="44" t="s">
        <v>34</v>
      </c>
      <c r="J71" s="45">
        <f t="shared" si="4"/>
        <v>1</v>
      </c>
      <c r="K71" s="43" t="s">
        <v>35</v>
      </c>
      <c r="L71" s="43" t="s">
        <v>4</v>
      </c>
      <c r="M71" s="46"/>
      <c r="N71" s="43"/>
      <c r="O71" s="43"/>
      <c r="P71" s="47"/>
      <c r="Q71" s="43"/>
      <c r="R71" s="43"/>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8">
        <f t="shared" si="5"/>
        <v>119870</v>
      </c>
      <c r="BB71" s="49">
        <f t="shared" si="6"/>
        <v>119870</v>
      </c>
      <c r="BC71" s="50" t="str">
        <f t="shared" si="7"/>
        <v>INR  One Lakh Nineteen Thousand Eight Hundred &amp; Seventy  Only</v>
      </c>
      <c r="IA71" s="17">
        <v>1.59</v>
      </c>
      <c r="IB71" s="17" t="s">
        <v>164</v>
      </c>
      <c r="IC71" s="17" t="s">
        <v>102</v>
      </c>
      <c r="ID71" s="17">
        <v>1018</v>
      </c>
      <c r="IE71" s="18" t="s">
        <v>116</v>
      </c>
      <c r="IF71" s="18"/>
      <c r="IG71" s="18"/>
      <c r="IH71" s="18"/>
      <c r="II71" s="18"/>
    </row>
    <row r="72" spans="1:55" ht="39" customHeight="1">
      <c r="A72" s="23" t="s">
        <v>36</v>
      </c>
      <c r="B72" s="51"/>
      <c r="C72" s="52"/>
      <c r="D72" s="53"/>
      <c r="E72" s="53"/>
      <c r="F72" s="53"/>
      <c r="G72" s="53"/>
      <c r="H72" s="54"/>
      <c r="I72" s="54"/>
      <c r="J72" s="54"/>
      <c r="K72" s="54"/>
      <c r="L72" s="55"/>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7">
        <f>ROUND(SUM(BA13:BA71),0)</f>
        <v>1577734</v>
      </c>
      <c r="BB72" s="57">
        <f>ROUND(SUM(BB13:BB71),0)</f>
        <v>1577734</v>
      </c>
      <c r="BC72" s="58" t="str">
        <f>SpellNumber(L72,BB72)</f>
        <v>  Fifteen Lakh Seventy Seven Thousand Seven Hundred &amp; Thirty Four  Only</v>
      </c>
    </row>
    <row r="73" spans="1:55" ht="36.75" customHeight="1">
      <c r="A73" s="24" t="s">
        <v>37</v>
      </c>
      <c r="B73" s="25"/>
      <c r="C73" s="26"/>
      <c r="D73" s="27"/>
      <c r="E73" s="36" t="s">
        <v>42</v>
      </c>
      <c r="F73" s="37"/>
      <c r="G73" s="28"/>
      <c r="H73" s="29"/>
      <c r="I73" s="29"/>
      <c r="J73" s="29"/>
      <c r="K73" s="30"/>
      <c r="L73" s="31"/>
      <c r="M73" s="32"/>
      <c r="N73" s="33"/>
      <c r="O73" s="22"/>
      <c r="P73" s="22"/>
      <c r="Q73" s="22"/>
      <c r="R73" s="22"/>
      <c r="S73" s="22"/>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4">
        <f>IF(ISBLANK(F73),0,IF(E73="Excess (+)",ROUND(BA72+(BA72*F73),0),IF(E73="Less (-)",ROUND(BA72+(BA72*F73*(-1)),0),IF(E73="At Par",BA72,0))))</f>
        <v>0</v>
      </c>
      <c r="BB73" s="35">
        <f>ROUND(BA73,0)</f>
        <v>0</v>
      </c>
      <c r="BC73" s="21" t="str">
        <f>SpellNumber($E$2,BB73)</f>
        <v>INR Zero Only</v>
      </c>
    </row>
    <row r="74" spans="1:55" ht="33.75" customHeight="1">
      <c r="A74" s="23" t="s">
        <v>38</v>
      </c>
      <c r="B74" s="23"/>
      <c r="C74" s="70" t="str">
        <f>SpellNumber($E$2,BB73)</f>
        <v>INR Zero Only</v>
      </c>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row>
  </sheetData>
  <sheetProtection password="D850" sheet="1"/>
  <autoFilter ref="A11:BC74"/>
  <mergeCells count="39">
    <mergeCell ref="D58:BC58"/>
    <mergeCell ref="D59:BC59"/>
    <mergeCell ref="D61:BC61"/>
    <mergeCell ref="D63:BC63"/>
    <mergeCell ref="D46:BC46"/>
    <mergeCell ref="D48:BC48"/>
    <mergeCell ref="D50:BC50"/>
    <mergeCell ref="D52:BC52"/>
    <mergeCell ref="D54:BC54"/>
    <mergeCell ref="D56:BC56"/>
    <mergeCell ref="D45:BC45"/>
    <mergeCell ref="D32:BC32"/>
    <mergeCell ref="D34:BC34"/>
    <mergeCell ref="D36:BC36"/>
    <mergeCell ref="D38:BC38"/>
    <mergeCell ref="D40:BC40"/>
    <mergeCell ref="D42:BC42"/>
    <mergeCell ref="D21:BC21"/>
    <mergeCell ref="D22:BC22"/>
    <mergeCell ref="D25:BC25"/>
    <mergeCell ref="D27:BC27"/>
    <mergeCell ref="D28:BC28"/>
    <mergeCell ref="D31:BC31"/>
    <mergeCell ref="D70:BC70"/>
    <mergeCell ref="D65:BC65"/>
    <mergeCell ref="D66:BC66"/>
    <mergeCell ref="C74:BC74"/>
    <mergeCell ref="D69:BC69"/>
    <mergeCell ref="A1:L1"/>
    <mergeCell ref="A4:BC4"/>
    <mergeCell ref="A5:BC5"/>
    <mergeCell ref="A6:BC6"/>
    <mergeCell ref="A7:BC7"/>
    <mergeCell ref="B8:BC8"/>
    <mergeCell ref="D19:BC19"/>
    <mergeCell ref="A9:BC9"/>
    <mergeCell ref="D13:BC13"/>
    <mergeCell ref="D14:BC14"/>
    <mergeCell ref="D16:BC16"/>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3">
      <formula1>IF(E73="Select",-1,IF(E73="At Par",0,0))</formula1>
      <formula2>IF(E73="Select",-1,IF(E73="At Par",0,0.99))</formula2>
    </dataValidation>
    <dataValidation type="list" allowBlank="1" showErrorMessage="1" sqref="E7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3">
      <formula1>0</formula1>
      <formula2>99.9</formula2>
    </dataValidation>
    <dataValidation type="list" allowBlank="1" showErrorMessage="1" sqref="D13:D14 K15 D16 K17:K18 D19 K20 D21:D22 K23:K24 D25 K26 D27:D28 K29:K30 D31:D32 K33 D34 K35 D36 K37 D38 K39 D40 K41 D42 K43:K44 D45:D46 K47 D48 K49 D50 K51 D52 K53 D54 K55 D56 K57 D58:D59 K60 D61 K62 D63 K64 D65:D66 K67:K68 D69:D70 K7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8 G20:H20 G23:H24 G26:H26 G29:H30 G33:H33 G35:H35 G37:H37 G39:H39 G41:H41 G43:H44 G47:H47 G49:H49 G51:H51 G53:H53 G55:H55 G57:H57 G60:H60 G62:H62 G64:H64 G67:H68 G71:H71">
      <formula1>0</formula1>
      <formula2>999999999999999</formula2>
    </dataValidation>
    <dataValidation allowBlank="1" showInputMessage="1" showErrorMessage="1" promptTitle="Addition / Deduction" prompt="Please Choose the correct One" sqref="J15 J17:J18 J20 J23:J24 J26 J29:J30 J33 J35 J37 J39 J41 J43:J44 J47 J49 J51 J53 J55 J57 J60 J62 J64 J67:J68 J71">
      <formula1>0</formula1>
      <formula2>0</formula2>
    </dataValidation>
    <dataValidation type="list" showErrorMessage="1" sqref="I15 I17:I18 I20 I23:I24 I26 I29:I30 I33 I35 I37 I39 I41 I43:I44 I47 I49 I51 I53 I55 I57 I60 I62 I64 I67:I68 I7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8 N20:O20 N23:O24 N26:O26 N29:O30 N33:O33 N35:O35 N37:O37 N39:O39 N41:O41 N43:O44 N47:O47 N49:O49 N51:O51 N53:O53 N55:O55 N57:O57 N60:O60 N62:O62 N64:O64 N67:O68 N71:O7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R18 R20 R23:R24 R26 R29:R30 R33 R35 R37 R39 R41 R43:R44 R47 R49 R51 R53 R55 R57 R60 R62 R64 R67:R68 R7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Q18 Q20 Q23:Q24 Q26 Q29:Q30 Q33 Q35 Q37 Q39 Q41 Q43:Q44 Q47 Q49 Q51 Q53 Q55 Q57 Q60 Q62 Q64 Q67:Q68 Q7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M18 M20 M23:M24 M26 M29:M30 M33 M35 M37 M39 M41 M43:M44 M47 M49 M51 M53 M55 M57 M60 M62 M64 M67:M68 M7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F18 F20 F23:F24 F26 F29:F30 F33 F35 F37 F39 F41 F43:F44 F47 F49 F51 F53 F55 F57 F60 F62 F64 F67:F68 F71">
      <formula1>0</formula1>
      <formula2>999999999999999</formula2>
    </dataValidation>
    <dataValidation type="list" allowBlank="1" showInputMessage="1" showErrorMessage="1" sqref="L66 L67 L68 L69 L13 L14 L15 L16 L17 L18 L19 L20 L21 L22 L23 L24 L25 L26 L27 L28 L29 L30 L31 L32 L33 L34 L35 L36 L37 L38 L39 L40 L41 L42 L43 L44 L45 L46 L47 L48 L49 L50 L51 L52 L53 L54 L55 L56 L57 L58 L59 L60 L61 L62 L63 L64 L65 L71 L70">
      <formula1>"INR"</formula1>
    </dataValidation>
    <dataValidation allowBlank="1" showInputMessage="1" showErrorMessage="1" promptTitle="Itemcode/Make" prompt="Please enter text" sqref="C13:C71">
      <formula1>0</formula1>
      <formula2>0</formula2>
    </dataValidation>
  </dataValidations>
  <printOptions/>
  <pageMargins left="0.45" right="0.2" top="0.25" bottom="0.25" header="0.511805555555556" footer="0.511805555555556"/>
  <pageSetup fitToHeight="0" horizontalDpi="300" verticalDpi="300" orientation="portrait" paperSize="9" scale="47"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4" t="s">
        <v>39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2024-02-12T10:50:18Z</cp:lastPrinted>
  <dcterms:created xsi:type="dcterms:W3CDTF">2009-01-30T06:42:42Z</dcterms:created>
  <dcterms:modified xsi:type="dcterms:W3CDTF">2024-06-25T10:55:05Z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