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<sst xmlns="http://schemas.openxmlformats.org/spreadsheetml/2006/main" count="529" uniqueCount="186">
  <si>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</si>
  <si>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</si>
  <si>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</si>
  <si>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</si>
  <si>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</si>
  <si>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</si>
  <si>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</si>
  <si>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</si>
  <si>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</si>
  <si>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</si>
  <si>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</si>
  <si>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</si>
  <si>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</si>
  <si>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</si>
  <si>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</si>
  <si>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</si>
  <si>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</si>
  <si>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</si>
  <si>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</si>
  <si>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</si>
  <si>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</si>
  <si>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</si>
  <si>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</si>
  <si>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</si>
  <si>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</si>
  <si>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</si>
  <si>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</si>
  <si>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</si>
  <si>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</si>
  <si>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</si>
  <si>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</si>
  <si>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</si>
  <si>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</si>
  <si>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</si>
  <si>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</si>
  <si>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</si>
  <si>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</si>
  <si>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</si>
  <si>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</si>
  <si>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</si>
  <si>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</si>
  <si>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</si>
  <si>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</si>
  <si>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</si>
  <si>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</si>
  <si>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</si>
  <si>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</si>
  <si>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</si>
  <si>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</si>
  <si>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</si>
  <si>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</si>
  <si>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Tender Inviting Authority: DOIP, IIT Kanpur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</si>
  <si>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</si>
  <si>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FLOORING</t>
  </si>
  <si>
    <t>Providing and applying white cement based putty of average thickness 1 mm, of approved brand and manufacturer, over the plastered wall surface to prepare the surface even and smooth complete.</t>
  </si>
  <si>
    <t>Demolishing cement concrete manually/ by mechanical means including disposal of material within 50 metres lead as per direction of Engineer - in - charge.</t>
  </si>
  <si>
    <t>metre</t>
  </si>
  <si>
    <t>MASONRY WORK</t>
  </si>
  <si>
    <t>Cement mortar 1:6 (1 cement : 6 coarse sand)</t>
  </si>
  <si>
    <t>1:6 (1 cement: 6 coarse sand)</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</si>
  <si>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</si>
  <si>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</si>
  <si>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</si>
  <si>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</si>
  <si>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</si>
  <si>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</si>
  <si>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</si>
  <si>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</si>
  <si>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</si>
  <si>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Of area 3 sq. metres and below</t>
  </si>
  <si>
    <t>each</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</si>
  <si>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</si>
  <si>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</si>
  <si>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</si>
  <si>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</si>
  <si>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</si>
  <si>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</si>
  <si>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</si>
  <si>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</si>
  <si>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</si>
  <si>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</si>
  <si>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</si>
  <si>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</si>
  <si>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</si>
  <si>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</si>
  <si>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</si>
  <si>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</si>
  <si>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</si>
  <si>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</si>
  <si>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</si>
  <si>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</si>
  <si>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</si>
  <si>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</si>
  <si>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</si>
  <si>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</si>
  <si>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</si>
  <si>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</si>
  <si>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</si>
  <si>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</si>
  <si>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</si>
  <si>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</si>
  <si>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</si>
  <si>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</si>
  <si>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</si>
  <si>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</si>
  <si>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</si>
  <si>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</si>
  <si>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</si>
  <si>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</si>
  <si>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</si>
  <si>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</si>
  <si>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</si>
  <si>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</si>
  <si>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</si>
  <si>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</si>
  <si>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</si>
  <si>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</si>
  <si>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</si>
  <si>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</si>
  <si>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</si>
  <si>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</si>
  <si>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</si>
  <si>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</si>
  <si>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</si>
  <si>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</si>
  <si>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</si>
  <si>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</si>
  <si>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</si>
  <si>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</si>
  <si>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</si>
  <si>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</si>
  <si>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</si>
  <si>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</si>
  <si>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</si>
  <si>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Carriage of Materials</t>
  </si>
  <si>
    <t>By Mechanical Transport including loading,unloading and stacking</t>
  </si>
  <si>
    <t>Bricks Lead - 2 km</t>
  </si>
  <si>
    <t>REINFORCED CEMENT CONCRETE</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</si>
  <si>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</si>
  <si>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</si>
  <si>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Centering and shuttering including strutting, propping etc. and removal of form for</t>
  </si>
  <si>
    <t>Suspended floors, roofs, landings, balconies and access platform</t>
  </si>
  <si>
    <t>Lintels, beams, plinth beams, girders, bressumers and cantilevers</t>
  </si>
  <si>
    <t>Steel reinforcement for R.C.C. work including straightening, cutting, bending, placing in position and binding all complete above plinth level.</t>
  </si>
  <si>
    <t>Thermo-Mechanically Treated bars of grade Fe-500D or more.</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</si>
  <si>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</si>
  <si>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</si>
  <si>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</si>
  <si>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</si>
  <si>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</si>
  <si>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</si>
  <si>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</si>
  <si>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</si>
  <si>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</si>
  <si>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</si>
  <si>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</si>
  <si>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</si>
  <si>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</si>
  <si>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12 mm cement plaster finished with a floating coat of neat cement of mix :</t>
  </si>
  <si>
    <t>1:4 (1 cement: 4 fine sand)</t>
  </si>
  <si>
    <t>6 mm cement plaster of mix :</t>
  </si>
  <si>
    <t>1:3 (1 cement : 3 fine sand)</t>
  </si>
  <si>
    <t>Fixing chowkhat in existing opening in brick/ RCC wall with dash fasteners/Chemical fasteners of appropriate size (3 nos on each vertical member of door chowkhat and 2 nos on each vertical member of window chowkhats), including Cost of dash fasteners/ chemical fastener.</t>
  </si>
  <si>
    <t>Cutting holes of required size in brick masonry wall for fixing of exhaust fan including providing and fixing 300 mm dia PVC pipe conforming BIS-12818 and making good the same etc. complete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</si>
  <si>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</si>
  <si>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</si>
  <si>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</si>
  <si>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</si>
  <si>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</si>
  <si>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</si>
  <si>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stone slab flooring laid in cement mortar including stacking of serviceable material and disposal of unserviceable material within 50 metres lead.</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</si>
  <si>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</si>
  <si>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</si>
  <si>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</si>
  <si>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MINOR CIVIL MAINTENANCE WORK</t>
  </si>
  <si>
    <t>Providing and laying  in position cement concrete of specified grade excluding the cost of centering and shuttering-All work upto plinth level: 1:5:10 (1 cement:5 coarse sand (zone III) derived from natural sources :10graded brick aggregate 40 mm nominal size derived from natural sources)</t>
  </si>
  <si>
    <t xml:space="preserve">Providing and Fixing Sun Control 100% blckeout film in windows of Garware or approved equivalent make &amp; quality complete as per direction of Engineer-In-Charge
</t>
  </si>
  <si>
    <t xml:space="preserve">Providing and Fixing Roolar Blinds Serene of VISTA or approved equivalent make &amp; quality complate ar per direction of Engineer-In-Charge.
</t>
  </si>
  <si>
    <t xml:space="preserve">Providing and Fixing EPDM/ Neoprene rubber gasket approved equivalnet make &amp; quailty in existing window glasses i/c removing the glass from the window and refixing the same with gasket etc. complete in all respect as per direction of Engineer-In-Charge.
</t>
  </si>
  <si>
    <t xml:space="preserve">Repairing of wall cracks with premixed ultra high strength non-shrink cementitious CICO grout - V1/100 mixed with Smartcare repairmax 200 of asian paints in required proportion as per manufacturer spacifications i/c making the crack/surface suitable for repairing with required T&amp;P etc. complete in all respect as per the direction of Engineer-in-Charge.
</t>
  </si>
  <si>
    <t>1000 Nos</t>
  </si>
  <si>
    <t>Cum</t>
  </si>
  <si>
    <t>Sqm</t>
  </si>
  <si>
    <t>Meter</t>
  </si>
  <si>
    <t>Name of Work: Civil renovation works of optics UG lab, New Core Lab Building, IIT Kanpur</t>
  </si>
  <si>
    <t>NIT No: Civil/22/03/2024-1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</si>
</sst>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80"/>
  <sheetViews>
    <sheetView showGridLines="0" zoomScale="77" zoomScaleNormal="77" zoomScalePageLayoutView="0" workbookViewId="0" topLeftCell="A1">
      <selection activeCell="BI16" sqref="BI16"/>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51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184</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185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9">
        <v>1</v>
      </c>
      <c r="B13" s="50" t="s">
        <v>134</v>
      </c>
      <c r="C13" s="51" t="s">
        <v>50</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134</v>
      </c>
      <c r="IC13" s="17" t="s">
        <v>50</v>
      </c>
      <c r="IE13" s="18"/>
      <c r="IF13" s="18"/>
      <c r="IG13" s="18"/>
      <c r="IH13" s="18"/>
      <c r="II13" s="18"/>
    </row>
    <row r="14" spans="1:243" s="17" customFormat="1" ht="25.5">
      <c r="A14" s="49">
        <v>2</v>
      </c>
      <c r="B14" s="50" t="s">
        <v>135</v>
      </c>
      <c r="C14" s="51"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135</v>
      </c>
      <c r="IC14" s="17" t="s">
        <v>43</v>
      </c>
      <c r="IE14" s="18"/>
      <c r="IF14" s="18"/>
      <c r="IG14" s="18"/>
      <c r="IH14" s="18"/>
      <c r="II14" s="18"/>
    </row>
    <row r="15" spans="1:243" s="17" customFormat="1" ht="26.25" customHeight="1">
      <c r="A15" s="49">
        <v>3</v>
      </c>
      <c r="B15" s="50" t="s">
        <v>136</v>
      </c>
      <c r="C15" s="51" t="s">
        <v>44</v>
      </c>
      <c r="D15" s="52">
        <v>4050</v>
      </c>
      <c r="E15" s="52" t="s">
        <v>180</v>
      </c>
      <c r="F15" s="52">
        <v>381.55</v>
      </c>
      <c r="G15" s="53"/>
      <c r="H15" s="53"/>
      <c r="I15" s="54" t="s">
        <v>34</v>
      </c>
      <c r="J15" s="55">
        <f>IF(I15="Less(-)",-1,1)</f>
        <v>1</v>
      </c>
      <c r="K15" s="53" t="s">
        <v>35</v>
      </c>
      <c r="L15" s="53" t="s">
        <v>4</v>
      </c>
      <c r="M15" s="56"/>
      <c r="N15" s="53"/>
      <c r="O15" s="53"/>
      <c r="P15" s="57"/>
      <c r="Q15" s="53"/>
      <c r="R15" s="53"/>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4">
        <f>ROUND(total_amount_ba($B$2,$D$2,D15,F15,J15,K15,M15)/1000,0)</f>
        <v>1545</v>
      </c>
      <c r="BB15" s="58">
        <f>BA15+SUM(N15:AZ15)</f>
        <v>1545</v>
      </c>
      <c r="BC15" s="59" t="str">
        <f>SpellNumber(L15,BB15)</f>
        <v>INR  One Thousand Five Hundred &amp; Forty Five  Only</v>
      </c>
      <c r="IA15" s="17">
        <v>3</v>
      </c>
      <c r="IB15" s="17" t="s">
        <v>136</v>
      </c>
      <c r="IC15" s="17" t="s">
        <v>44</v>
      </c>
      <c r="ID15" s="17">
        <v>4050</v>
      </c>
      <c r="IE15" s="18" t="s">
        <v>180</v>
      </c>
      <c r="IF15" s="18"/>
      <c r="IG15" s="18"/>
      <c r="IH15" s="18"/>
      <c r="II15" s="18"/>
    </row>
    <row r="16" spans="1:243" s="17" customFormat="1" ht="14.25">
      <c r="A16" s="49">
        <v>4</v>
      </c>
      <c r="B16" s="50" t="s">
        <v>137</v>
      </c>
      <c r="C16" s="51" t="s">
        <v>72</v>
      </c>
      <c r="D16" s="6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2"/>
      <c r="IA16" s="17">
        <v>4</v>
      </c>
      <c r="IB16" s="17" t="s">
        <v>137</v>
      </c>
      <c r="IC16" s="17" t="s">
        <v>72</v>
      </c>
      <c r="IE16" s="18"/>
      <c r="IF16" s="18"/>
      <c r="IG16" s="18"/>
      <c r="IH16" s="18"/>
      <c r="II16" s="18"/>
    </row>
    <row r="17" spans="1:243" s="17" customFormat="1" ht="61.5" customHeight="1">
      <c r="A17" s="49">
        <v>5</v>
      </c>
      <c r="B17" s="50" t="s">
        <v>138</v>
      </c>
      <c r="C17" s="51" t="s">
        <v>73</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138</v>
      </c>
      <c r="IC17" s="17" t="s">
        <v>73</v>
      </c>
      <c r="IE17" s="18"/>
      <c r="IF17" s="18"/>
      <c r="IG17" s="18"/>
      <c r="IH17" s="18"/>
      <c r="II17" s="18"/>
    </row>
    <row r="18" spans="1:243" s="17" customFormat="1" ht="38.25">
      <c r="A18" s="49">
        <v>6</v>
      </c>
      <c r="B18" s="50" t="s">
        <v>139</v>
      </c>
      <c r="C18" s="51" t="s">
        <v>74</v>
      </c>
      <c r="D18" s="52">
        <v>3.1</v>
      </c>
      <c r="E18" s="52" t="s">
        <v>48</v>
      </c>
      <c r="F18" s="52">
        <v>6966.81</v>
      </c>
      <c r="G18" s="53"/>
      <c r="H18" s="53"/>
      <c r="I18" s="54" t="s">
        <v>34</v>
      </c>
      <c r="J18" s="55">
        <f aca="true" t="shared" si="0" ref="J18:J77">IF(I18="Less(-)",-1,1)</f>
        <v>1</v>
      </c>
      <c r="K18" s="53" t="s">
        <v>35</v>
      </c>
      <c r="L18" s="53" t="s">
        <v>4</v>
      </c>
      <c r="M18" s="56"/>
      <c r="N18" s="53"/>
      <c r="O18" s="53"/>
      <c r="P18" s="57"/>
      <c r="Q18" s="53"/>
      <c r="R18" s="53"/>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4">
        <f aca="true" t="shared" si="1" ref="BA18:BA77">ROUND(total_amount_ba($B$2,$D$2,D18,F18,J18,K18,M18),0)</f>
        <v>21597</v>
      </c>
      <c r="BB18" s="58">
        <f aca="true" t="shared" si="2" ref="BB18:BB77">BA18+SUM(N18:AZ18)</f>
        <v>21597</v>
      </c>
      <c r="BC18" s="59" t="str">
        <f aca="true" t="shared" si="3" ref="BC18:BC77">SpellNumber(L18,BB18)</f>
        <v>INR  Twenty One Thousand Five Hundred &amp; Ninety Seven  Only</v>
      </c>
      <c r="IA18" s="17">
        <v>6</v>
      </c>
      <c r="IB18" s="17" t="s">
        <v>139</v>
      </c>
      <c r="IC18" s="17" t="s">
        <v>74</v>
      </c>
      <c r="ID18" s="17">
        <v>3.1</v>
      </c>
      <c r="IE18" s="18" t="s">
        <v>48</v>
      </c>
      <c r="IF18" s="18"/>
      <c r="IG18" s="18"/>
      <c r="IH18" s="18"/>
      <c r="II18" s="18"/>
    </row>
    <row r="19" spans="1:243" s="17" customFormat="1" ht="25.5">
      <c r="A19" s="49">
        <v>7</v>
      </c>
      <c r="B19" s="50" t="s">
        <v>140</v>
      </c>
      <c r="C19" s="51" t="s">
        <v>75</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140</v>
      </c>
      <c r="IC19" s="17" t="s">
        <v>75</v>
      </c>
      <c r="IE19" s="18"/>
      <c r="IF19" s="18"/>
      <c r="IG19" s="18"/>
      <c r="IH19" s="18"/>
      <c r="II19" s="18"/>
    </row>
    <row r="20" spans="1:243" s="17" customFormat="1" ht="25.5">
      <c r="A20" s="49">
        <v>8</v>
      </c>
      <c r="B20" s="50" t="s">
        <v>141</v>
      </c>
      <c r="C20" s="51" t="s">
        <v>76</v>
      </c>
      <c r="D20" s="52">
        <v>49</v>
      </c>
      <c r="E20" s="52" t="s">
        <v>46</v>
      </c>
      <c r="F20" s="52">
        <v>672.12</v>
      </c>
      <c r="G20" s="53"/>
      <c r="H20" s="53"/>
      <c r="I20" s="54" t="s">
        <v>34</v>
      </c>
      <c r="J20" s="55">
        <f t="shared" si="0"/>
        <v>1</v>
      </c>
      <c r="K20" s="53" t="s">
        <v>35</v>
      </c>
      <c r="L20" s="53" t="s">
        <v>4</v>
      </c>
      <c r="M20" s="56"/>
      <c r="N20" s="53"/>
      <c r="O20" s="53"/>
      <c r="P20" s="57"/>
      <c r="Q20" s="53"/>
      <c r="R20" s="53"/>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4">
        <f t="shared" si="1"/>
        <v>32934</v>
      </c>
      <c r="BB20" s="58">
        <f t="shared" si="2"/>
        <v>32934</v>
      </c>
      <c r="BC20" s="59" t="str">
        <f t="shared" si="3"/>
        <v>INR  Thirty Two Thousand Nine Hundred &amp; Thirty Four  Only</v>
      </c>
      <c r="IA20" s="17">
        <v>8</v>
      </c>
      <c r="IB20" s="17" t="s">
        <v>141</v>
      </c>
      <c r="IC20" s="17" t="s">
        <v>76</v>
      </c>
      <c r="ID20" s="17">
        <v>49</v>
      </c>
      <c r="IE20" s="18" t="s">
        <v>46</v>
      </c>
      <c r="IF20" s="18"/>
      <c r="IG20" s="18"/>
      <c r="IH20" s="18"/>
      <c r="II20" s="18"/>
    </row>
    <row r="21" spans="1:243" s="17" customFormat="1" ht="26.25" customHeight="1">
      <c r="A21" s="49">
        <v>9</v>
      </c>
      <c r="B21" s="50" t="s">
        <v>142</v>
      </c>
      <c r="C21" s="51" t="s">
        <v>77</v>
      </c>
      <c r="D21" s="52">
        <v>1</v>
      </c>
      <c r="E21" s="52" t="s">
        <v>46</v>
      </c>
      <c r="F21" s="52">
        <v>533.41</v>
      </c>
      <c r="G21" s="53"/>
      <c r="H21" s="53"/>
      <c r="I21" s="54" t="s">
        <v>34</v>
      </c>
      <c r="J21" s="55">
        <f t="shared" si="0"/>
        <v>1</v>
      </c>
      <c r="K21" s="53" t="s">
        <v>35</v>
      </c>
      <c r="L21" s="53" t="s">
        <v>4</v>
      </c>
      <c r="M21" s="56"/>
      <c r="N21" s="53"/>
      <c r="O21" s="53"/>
      <c r="P21" s="57"/>
      <c r="Q21" s="53"/>
      <c r="R21" s="53"/>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4">
        <f t="shared" si="1"/>
        <v>533</v>
      </c>
      <c r="BB21" s="58">
        <f t="shared" si="2"/>
        <v>533</v>
      </c>
      <c r="BC21" s="59" t="str">
        <f t="shared" si="3"/>
        <v>INR  Five Hundred &amp; Thirty Three  Only</v>
      </c>
      <c r="IA21" s="17">
        <v>9</v>
      </c>
      <c r="IB21" s="17" t="s">
        <v>142</v>
      </c>
      <c r="IC21" s="17" t="s">
        <v>77</v>
      </c>
      <c r="ID21" s="17">
        <v>1</v>
      </c>
      <c r="IE21" s="18" t="s">
        <v>46</v>
      </c>
      <c r="IF21" s="18"/>
      <c r="IG21" s="18"/>
      <c r="IH21" s="18"/>
      <c r="II21" s="18"/>
    </row>
    <row r="22" spans="1:243" s="17" customFormat="1" ht="38.25">
      <c r="A22" s="49">
        <v>10</v>
      </c>
      <c r="B22" s="50" t="s">
        <v>143</v>
      </c>
      <c r="C22" s="51" t="s">
        <v>78</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143</v>
      </c>
      <c r="IC22" s="17" t="s">
        <v>78</v>
      </c>
      <c r="IE22" s="18"/>
      <c r="IF22" s="18"/>
      <c r="IG22" s="18"/>
      <c r="IH22" s="18"/>
      <c r="II22" s="18"/>
    </row>
    <row r="23" spans="1:243" s="17" customFormat="1" ht="25.5">
      <c r="A23" s="49">
        <v>11</v>
      </c>
      <c r="B23" s="50" t="s">
        <v>144</v>
      </c>
      <c r="C23" s="51" t="s">
        <v>79</v>
      </c>
      <c r="D23" s="52">
        <v>335</v>
      </c>
      <c r="E23" s="52" t="s">
        <v>71</v>
      </c>
      <c r="F23" s="52">
        <v>78.61</v>
      </c>
      <c r="G23" s="53"/>
      <c r="H23" s="53"/>
      <c r="I23" s="54" t="s">
        <v>34</v>
      </c>
      <c r="J23" s="55">
        <f t="shared" si="0"/>
        <v>1</v>
      </c>
      <c r="K23" s="53" t="s">
        <v>35</v>
      </c>
      <c r="L23" s="53" t="s">
        <v>4</v>
      </c>
      <c r="M23" s="56"/>
      <c r="N23" s="53"/>
      <c r="O23" s="53"/>
      <c r="P23" s="57"/>
      <c r="Q23" s="53"/>
      <c r="R23" s="53"/>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4">
        <f t="shared" si="1"/>
        <v>26334</v>
      </c>
      <c r="BB23" s="58">
        <f t="shared" si="2"/>
        <v>26334</v>
      </c>
      <c r="BC23" s="59" t="str">
        <f t="shared" si="3"/>
        <v>INR  Twenty Six Thousand Three Hundred &amp; Thirty Four  Only</v>
      </c>
      <c r="IA23" s="17">
        <v>11</v>
      </c>
      <c r="IB23" s="17" t="s">
        <v>144</v>
      </c>
      <c r="IC23" s="17" t="s">
        <v>79</v>
      </c>
      <c r="ID23" s="17">
        <v>335</v>
      </c>
      <c r="IE23" s="18" t="s">
        <v>71</v>
      </c>
      <c r="IF23" s="18"/>
      <c r="IG23" s="18"/>
      <c r="IH23" s="18"/>
      <c r="II23" s="18"/>
    </row>
    <row r="24" spans="1:243" s="17" customFormat="1" ht="14.25">
      <c r="A24" s="49">
        <v>12</v>
      </c>
      <c r="B24" s="50" t="s">
        <v>57</v>
      </c>
      <c r="C24" s="51" t="s">
        <v>80</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57</v>
      </c>
      <c r="IC24" s="17" t="s">
        <v>80</v>
      </c>
      <c r="IE24" s="18"/>
      <c r="IF24" s="18"/>
      <c r="IG24" s="18"/>
      <c r="IH24" s="18"/>
      <c r="II24" s="18"/>
    </row>
    <row r="25" spans="1:243" s="17" customFormat="1" ht="38.25">
      <c r="A25" s="49">
        <v>13</v>
      </c>
      <c r="B25" s="50" t="s">
        <v>145</v>
      </c>
      <c r="C25" s="51" t="s">
        <v>81</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2"/>
      <c r="IA25" s="17">
        <v>13</v>
      </c>
      <c r="IB25" s="17" t="s">
        <v>145</v>
      </c>
      <c r="IC25" s="17" t="s">
        <v>81</v>
      </c>
      <c r="IE25" s="18"/>
      <c r="IF25" s="18"/>
      <c r="IG25" s="18"/>
      <c r="IH25" s="18"/>
      <c r="II25" s="18"/>
    </row>
    <row r="26" spans="1:243" s="17" customFormat="1" ht="25.5">
      <c r="A26" s="49">
        <v>14</v>
      </c>
      <c r="B26" s="50" t="s">
        <v>58</v>
      </c>
      <c r="C26" s="51" t="s">
        <v>82</v>
      </c>
      <c r="D26" s="52">
        <v>3.6</v>
      </c>
      <c r="E26" s="52" t="s">
        <v>48</v>
      </c>
      <c r="F26" s="52">
        <v>7267.3</v>
      </c>
      <c r="G26" s="53"/>
      <c r="H26" s="53"/>
      <c r="I26" s="54" t="s">
        <v>34</v>
      </c>
      <c r="J26" s="55">
        <f t="shared" si="0"/>
        <v>1</v>
      </c>
      <c r="K26" s="53" t="s">
        <v>35</v>
      </c>
      <c r="L26" s="53" t="s">
        <v>4</v>
      </c>
      <c r="M26" s="56"/>
      <c r="N26" s="53"/>
      <c r="O26" s="53"/>
      <c r="P26" s="57"/>
      <c r="Q26" s="53"/>
      <c r="R26" s="53"/>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4">
        <f t="shared" si="1"/>
        <v>26162</v>
      </c>
      <c r="BB26" s="58">
        <f t="shared" si="2"/>
        <v>26162</v>
      </c>
      <c r="BC26" s="59" t="str">
        <f t="shared" si="3"/>
        <v>INR  Twenty Six Thousand One Hundred &amp; Sixty Two  Only</v>
      </c>
      <c r="IA26" s="17">
        <v>14</v>
      </c>
      <c r="IB26" s="17" t="s">
        <v>58</v>
      </c>
      <c r="IC26" s="17" t="s">
        <v>82</v>
      </c>
      <c r="ID26" s="17">
        <v>3.6</v>
      </c>
      <c r="IE26" s="18" t="s">
        <v>48</v>
      </c>
      <c r="IF26" s="18"/>
      <c r="IG26" s="18"/>
      <c r="IH26" s="18"/>
      <c r="II26" s="18"/>
    </row>
    <row r="27" spans="1:243" s="17" customFormat="1" ht="38.25">
      <c r="A27" s="49">
        <v>15</v>
      </c>
      <c r="B27" s="50" t="s">
        <v>146</v>
      </c>
      <c r="C27" s="51" t="s">
        <v>83</v>
      </c>
      <c r="D27" s="6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2"/>
      <c r="IA27" s="17">
        <v>15</v>
      </c>
      <c r="IB27" s="17" t="s">
        <v>146</v>
      </c>
      <c r="IC27" s="17" t="s">
        <v>83</v>
      </c>
      <c r="IE27" s="18"/>
      <c r="IF27" s="18"/>
      <c r="IG27" s="18"/>
      <c r="IH27" s="18"/>
      <c r="II27" s="18"/>
    </row>
    <row r="28" spans="1:243" s="17" customFormat="1" ht="25.5">
      <c r="A28" s="49">
        <v>16</v>
      </c>
      <c r="B28" s="50" t="s">
        <v>147</v>
      </c>
      <c r="C28" s="51" t="s">
        <v>84</v>
      </c>
      <c r="D28" s="52">
        <v>11</v>
      </c>
      <c r="E28" s="52" t="s">
        <v>46</v>
      </c>
      <c r="F28" s="52">
        <v>892.63</v>
      </c>
      <c r="G28" s="53"/>
      <c r="H28" s="53"/>
      <c r="I28" s="54" t="s">
        <v>34</v>
      </c>
      <c r="J28" s="55">
        <f t="shared" si="0"/>
        <v>1</v>
      </c>
      <c r="K28" s="53" t="s">
        <v>35</v>
      </c>
      <c r="L28" s="53" t="s">
        <v>4</v>
      </c>
      <c r="M28" s="56"/>
      <c r="N28" s="53"/>
      <c r="O28" s="53"/>
      <c r="P28" s="57"/>
      <c r="Q28" s="53"/>
      <c r="R28" s="53"/>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4">
        <f t="shared" si="1"/>
        <v>9819</v>
      </c>
      <c r="BB28" s="58">
        <f t="shared" si="2"/>
        <v>9819</v>
      </c>
      <c r="BC28" s="59" t="str">
        <f t="shared" si="3"/>
        <v>INR  Nine Thousand Eight Hundred &amp; Nineteen  Only</v>
      </c>
      <c r="IA28" s="17">
        <v>16</v>
      </c>
      <c r="IB28" s="17" t="s">
        <v>147</v>
      </c>
      <c r="IC28" s="17" t="s">
        <v>84</v>
      </c>
      <c r="ID28" s="17">
        <v>11</v>
      </c>
      <c r="IE28" s="18" t="s">
        <v>46</v>
      </c>
      <c r="IF28" s="18"/>
      <c r="IG28" s="18"/>
      <c r="IH28" s="18"/>
      <c r="II28" s="18"/>
    </row>
    <row r="29" spans="1:243" s="17" customFormat="1" ht="14.25">
      <c r="A29" s="49">
        <v>17</v>
      </c>
      <c r="B29" s="50" t="s">
        <v>148</v>
      </c>
      <c r="C29" s="51" t="s">
        <v>85</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148</v>
      </c>
      <c r="IC29" s="17" t="s">
        <v>85</v>
      </c>
      <c r="IE29" s="18"/>
      <c r="IF29" s="18"/>
      <c r="IG29" s="18"/>
      <c r="IH29" s="18"/>
      <c r="II29" s="18"/>
    </row>
    <row r="30" spans="1:243" s="17" customFormat="1" ht="118.5" customHeight="1">
      <c r="A30" s="49">
        <v>18</v>
      </c>
      <c r="B30" s="50" t="s">
        <v>149</v>
      </c>
      <c r="C30" s="51" t="s">
        <v>86</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149</v>
      </c>
      <c r="IC30" s="17" t="s">
        <v>86</v>
      </c>
      <c r="IE30" s="18"/>
      <c r="IF30" s="18"/>
      <c r="IG30" s="18"/>
      <c r="IH30" s="18"/>
      <c r="II30" s="18"/>
    </row>
    <row r="31" spans="1:243" s="17" customFormat="1" ht="14.25">
      <c r="A31" s="49">
        <v>19</v>
      </c>
      <c r="B31" s="50" t="s">
        <v>150</v>
      </c>
      <c r="C31" s="51" t="s">
        <v>87</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2"/>
      <c r="IA31" s="17">
        <v>19</v>
      </c>
      <c r="IB31" s="17" t="s">
        <v>150</v>
      </c>
      <c r="IC31" s="17" t="s">
        <v>87</v>
      </c>
      <c r="IE31" s="18"/>
      <c r="IF31" s="18"/>
      <c r="IG31" s="18"/>
      <c r="IH31" s="18"/>
      <c r="II31" s="18"/>
    </row>
    <row r="32" spans="1:243" s="17" customFormat="1" ht="25.5">
      <c r="A32" s="49">
        <v>20</v>
      </c>
      <c r="B32" s="50" t="s">
        <v>151</v>
      </c>
      <c r="C32" s="51" t="s">
        <v>88</v>
      </c>
      <c r="D32" s="52">
        <v>26</v>
      </c>
      <c r="E32" s="52" t="s">
        <v>46</v>
      </c>
      <c r="F32" s="52">
        <v>3880.18</v>
      </c>
      <c r="G32" s="53"/>
      <c r="H32" s="53"/>
      <c r="I32" s="54" t="s">
        <v>34</v>
      </c>
      <c r="J32" s="55">
        <f t="shared" si="0"/>
        <v>1</v>
      </c>
      <c r="K32" s="53" t="s">
        <v>35</v>
      </c>
      <c r="L32" s="53" t="s">
        <v>4</v>
      </c>
      <c r="M32" s="56"/>
      <c r="N32" s="53"/>
      <c r="O32" s="53"/>
      <c r="P32" s="57"/>
      <c r="Q32" s="53"/>
      <c r="R32" s="53"/>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4">
        <f t="shared" si="1"/>
        <v>100885</v>
      </c>
      <c r="BB32" s="58">
        <f t="shared" si="2"/>
        <v>100885</v>
      </c>
      <c r="BC32" s="59" t="str">
        <f t="shared" si="3"/>
        <v>INR  One Lakh Eight Hundred &amp; Eighty Five  Only</v>
      </c>
      <c r="IA32" s="17">
        <v>20</v>
      </c>
      <c r="IB32" s="17" t="s">
        <v>151</v>
      </c>
      <c r="IC32" s="17" t="s">
        <v>88</v>
      </c>
      <c r="ID32" s="17">
        <v>26</v>
      </c>
      <c r="IE32" s="18" t="s">
        <v>46</v>
      </c>
      <c r="IF32" s="18"/>
      <c r="IG32" s="18"/>
      <c r="IH32" s="18"/>
      <c r="II32" s="18"/>
    </row>
    <row r="33" spans="1:243" s="17" customFormat="1" ht="51">
      <c r="A33" s="49">
        <v>21</v>
      </c>
      <c r="B33" s="50" t="s">
        <v>152</v>
      </c>
      <c r="C33" s="51" t="s">
        <v>89</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152</v>
      </c>
      <c r="IC33" s="17" t="s">
        <v>89</v>
      </c>
      <c r="IE33" s="18"/>
      <c r="IF33" s="18"/>
      <c r="IG33" s="18"/>
      <c r="IH33" s="18"/>
      <c r="II33" s="18"/>
    </row>
    <row r="34" spans="1:243" s="17" customFormat="1" ht="25.5">
      <c r="A34" s="49">
        <v>22</v>
      </c>
      <c r="B34" s="50" t="s">
        <v>153</v>
      </c>
      <c r="C34" s="51" t="s">
        <v>90</v>
      </c>
      <c r="D34" s="52">
        <v>75</v>
      </c>
      <c r="E34" s="52" t="s">
        <v>56</v>
      </c>
      <c r="F34" s="52">
        <v>367.25</v>
      </c>
      <c r="G34" s="53"/>
      <c r="H34" s="53"/>
      <c r="I34" s="54" t="s">
        <v>34</v>
      </c>
      <c r="J34" s="55">
        <f t="shared" si="0"/>
        <v>1</v>
      </c>
      <c r="K34" s="53" t="s">
        <v>35</v>
      </c>
      <c r="L34" s="53" t="s">
        <v>4</v>
      </c>
      <c r="M34" s="56"/>
      <c r="N34" s="53"/>
      <c r="O34" s="53"/>
      <c r="P34" s="57"/>
      <c r="Q34" s="53"/>
      <c r="R34" s="53"/>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4">
        <f t="shared" si="1"/>
        <v>27544</v>
      </c>
      <c r="BB34" s="58">
        <f t="shared" si="2"/>
        <v>27544</v>
      </c>
      <c r="BC34" s="59" t="str">
        <f t="shared" si="3"/>
        <v>INR  Twenty Seven Thousand Five Hundred &amp; Forty Four  Only</v>
      </c>
      <c r="IA34" s="17">
        <v>22</v>
      </c>
      <c r="IB34" s="17" t="s">
        <v>153</v>
      </c>
      <c r="IC34" s="17" t="s">
        <v>90</v>
      </c>
      <c r="ID34" s="17">
        <v>75</v>
      </c>
      <c r="IE34" s="18" t="s">
        <v>56</v>
      </c>
      <c r="IF34" s="18"/>
      <c r="IG34" s="18"/>
      <c r="IH34" s="18"/>
      <c r="II34" s="18"/>
    </row>
    <row r="35" spans="1:243" s="17" customFormat="1" ht="114.75">
      <c r="A35" s="49">
        <v>23</v>
      </c>
      <c r="B35" s="50" t="s">
        <v>154</v>
      </c>
      <c r="C35" s="51" t="s">
        <v>91</v>
      </c>
      <c r="D35" s="52">
        <v>65</v>
      </c>
      <c r="E35" s="52" t="s">
        <v>46</v>
      </c>
      <c r="F35" s="52">
        <v>932.44</v>
      </c>
      <c r="G35" s="53"/>
      <c r="H35" s="53"/>
      <c r="I35" s="54" t="s">
        <v>34</v>
      </c>
      <c r="J35" s="55">
        <f t="shared" si="0"/>
        <v>1</v>
      </c>
      <c r="K35" s="53" t="s">
        <v>35</v>
      </c>
      <c r="L35" s="53" t="s">
        <v>4</v>
      </c>
      <c r="M35" s="56"/>
      <c r="N35" s="53"/>
      <c r="O35" s="53"/>
      <c r="P35" s="57"/>
      <c r="Q35" s="53"/>
      <c r="R35" s="53"/>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4">
        <f t="shared" si="1"/>
        <v>60609</v>
      </c>
      <c r="BB35" s="58">
        <f t="shared" si="2"/>
        <v>60609</v>
      </c>
      <c r="BC35" s="59" t="str">
        <f t="shared" si="3"/>
        <v>INR  Sixty Thousand Six Hundred &amp; Nine  Only</v>
      </c>
      <c r="IA35" s="17">
        <v>23</v>
      </c>
      <c r="IB35" s="17" t="s">
        <v>154</v>
      </c>
      <c r="IC35" s="17" t="s">
        <v>91</v>
      </c>
      <c r="ID35" s="17">
        <v>65</v>
      </c>
      <c r="IE35" s="18" t="s">
        <v>46</v>
      </c>
      <c r="IF35" s="18"/>
      <c r="IG35" s="18"/>
      <c r="IH35" s="18"/>
      <c r="II35" s="18"/>
    </row>
    <row r="36" spans="1:243" s="17" customFormat="1" ht="14.25">
      <c r="A36" s="49">
        <v>24</v>
      </c>
      <c r="B36" s="50" t="s">
        <v>53</v>
      </c>
      <c r="C36" s="51" t="s">
        <v>92</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53</v>
      </c>
      <c r="IC36" s="17" t="s">
        <v>92</v>
      </c>
      <c r="IE36" s="18"/>
      <c r="IF36" s="18"/>
      <c r="IG36" s="18"/>
      <c r="IH36" s="18"/>
      <c r="II36" s="18"/>
    </row>
    <row r="37" spans="1:243" s="17" customFormat="1" ht="63.75">
      <c r="A37" s="49">
        <v>25</v>
      </c>
      <c r="B37" s="50" t="s">
        <v>155</v>
      </c>
      <c r="C37" s="51" t="s">
        <v>93</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2"/>
      <c r="IA37" s="17">
        <v>25</v>
      </c>
      <c r="IB37" s="17" t="s">
        <v>155</v>
      </c>
      <c r="IC37" s="17" t="s">
        <v>93</v>
      </c>
      <c r="IE37" s="18"/>
      <c r="IF37" s="18"/>
      <c r="IG37" s="18"/>
      <c r="IH37" s="18"/>
      <c r="II37" s="18"/>
    </row>
    <row r="38" spans="1:243" s="17" customFormat="1" ht="25.5">
      <c r="A38" s="49">
        <v>26</v>
      </c>
      <c r="B38" s="50" t="s">
        <v>156</v>
      </c>
      <c r="C38" s="51" t="s">
        <v>94</v>
      </c>
      <c r="D38" s="52">
        <v>40</v>
      </c>
      <c r="E38" s="52" t="s">
        <v>46</v>
      </c>
      <c r="F38" s="52">
        <v>1496.36</v>
      </c>
      <c r="G38" s="53"/>
      <c r="H38" s="53"/>
      <c r="I38" s="54" t="s">
        <v>34</v>
      </c>
      <c r="J38" s="55">
        <f t="shared" si="0"/>
        <v>1</v>
      </c>
      <c r="K38" s="53" t="s">
        <v>35</v>
      </c>
      <c r="L38" s="53" t="s">
        <v>4</v>
      </c>
      <c r="M38" s="56"/>
      <c r="N38" s="53"/>
      <c r="O38" s="53"/>
      <c r="P38" s="57"/>
      <c r="Q38" s="53"/>
      <c r="R38" s="53"/>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4">
        <f t="shared" si="1"/>
        <v>59854</v>
      </c>
      <c r="BB38" s="58">
        <f t="shared" si="2"/>
        <v>59854</v>
      </c>
      <c r="BC38" s="59" t="str">
        <f t="shared" si="3"/>
        <v>INR  Fifty Nine Thousand Eight Hundred &amp; Fifty Four  Only</v>
      </c>
      <c r="IA38" s="17">
        <v>26</v>
      </c>
      <c r="IB38" s="17" t="s">
        <v>156</v>
      </c>
      <c r="IC38" s="17" t="s">
        <v>94</v>
      </c>
      <c r="ID38" s="17">
        <v>40</v>
      </c>
      <c r="IE38" s="18" t="s">
        <v>46</v>
      </c>
      <c r="IF38" s="18"/>
      <c r="IG38" s="18"/>
      <c r="IH38" s="18"/>
      <c r="II38" s="18"/>
    </row>
    <row r="39" spans="1:243" s="17" customFormat="1" ht="63.75">
      <c r="A39" s="49">
        <v>27</v>
      </c>
      <c r="B39" s="50" t="s">
        <v>157</v>
      </c>
      <c r="C39" s="51" t="s">
        <v>95</v>
      </c>
      <c r="D39" s="52">
        <v>8</v>
      </c>
      <c r="E39" s="52" t="s">
        <v>46</v>
      </c>
      <c r="F39" s="52">
        <v>1787.42</v>
      </c>
      <c r="G39" s="53"/>
      <c r="H39" s="53"/>
      <c r="I39" s="54" t="s">
        <v>34</v>
      </c>
      <c r="J39" s="55">
        <f t="shared" si="0"/>
        <v>1</v>
      </c>
      <c r="K39" s="53" t="s">
        <v>35</v>
      </c>
      <c r="L39" s="53" t="s">
        <v>4</v>
      </c>
      <c r="M39" s="56"/>
      <c r="N39" s="53"/>
      <c r="O39" s="53"/>
      <c r="P39" s="57"/>
      <c r="Q39" s="53"/>
      <c r="R39" s="53"/>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4">
        <f t="shared" si="1"/>
        <v>14299</v>
      </c>
      <c r="BB39" s="58">
        <f t="shared" si="2"/>
        <v>14299</v>
      </c>
      <c r="BC39" s="59" t="str">
        <f t="shared" si="3"/>
        <v>INR  Fourteen Thousand Two Hundred &amp; Ninety Nine  Only</v>
      </c>
      <c r="IA39" s="17">
        <v>27</v>
      </c>
      <c r="IB39" s="17" t="s">
        <v>157</v>
      </c>
      <c r="IC39" s="17" t="s">
        <v>95</v>
      </c>
      <c r="ID39" s="17">
        <v>8</v>
      </c>
      <c r="IE39" s="18" t="s">
        <v>46</v>
      </c>
      <c r="IF39" s="18"/>
      <c r="IG39" s="18"/>
      <c r="IH39" s="18"/>
      <c r="II39" s="18"/>
    </row>
    <row r="40" spans="1:243" s="17" customFormat="1" ht="26.25" customHeight="1">
      <c r="A40" s="49">
        <v>28</v>
      </c>
      <c r="B40" s="50" t="s">
        <v>47</v>
      </c>
      <c r="C40" s="51" t="s">
        <v>96</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2"/>
      <c r="IA40" s="17">
        <v>28</v>
      </c>
      <c r="IB40" s="17" t="s">
        <v>47</v>
      </c>
      <c r="IC40" s="17" t="s">
        <v>96</v>
      </c>
      <c r="IE40" s="18"/>
      <c r="IF40" s="18"/>
      <c r="IG40" s="18"/>
      <c r="IH40" s="18"/>
      <c r="II40" s="18"/>
    </row>
    <row r="41" spans="1:243" s="17" customFormat="1" ht="25.5">
      <c r="A41" s="49">
        <v>29</v>
      </c>
      <c r="B41" s="50" t="s">
        <v>60</v>
      </c>
      <c r="C41" s="51" t="s">
        <v>97</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IA41" s="17">
        <v>29</v>
      </c>
      <c r="IB41" s="17" t="s">
        <v>60</v>
      </c>
      <c r="IC41" s="17" t="s">
        <v>97</v>
      </c>
      <c r="IE41" s="18"/>
      <c r="IF41" s="18"/>
      <c r="IG41" s="18"/>
      <c r="IH41" s="18"/>
      <c r="II41" s="18"/>
    </row>
    <row r="42" spans="1:243" s="17" customFormat="1" ht="26.25" customHeight="1">
      <c r="A42" s="49">
        <v>30</v>
      </c>
      <c r="B42" s="50" t="s">
        <v>59</v>
      </c>
      <c r="C42" s="51" t="s">
        <v>98</v>
      </c>
      <c r="D42" s="52">
        <v>14</v>
      </c>
      <c r="E42" s="52" t="s">
        <v>46</v>
      </c>
      <c r="F42" s="52">
        <v>297.33</v>
      </c>
      <c r="G42" s="53"/>
      <c r="H42" s="53"/>
      <c r="I42" s="54" t="s">
        <v>34</v>
      </c>
      <c r="J42" s="55">
        <f t="shared" si="0"/>
        <v>1</v>
      </c>
      <c r="K42" s="53" t="s">
        <v>35</v>
      </c>
      <c r="L42" s="53" t="s">
        <v>4</v>
      </c>
      <c r="M42" s="56"/>
      <c r="N42" s="53"/>
      <c r="O42" s="53"/>
      <c r="P42" s="57"/>
      <c r="Q42" s="53"/>
      <c r="R42" s="53"/>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4">
        <f t="shared" si="1"/>
        <v>4163</v>
      </c>
      <c r="BB42" s="58">
        <f t="shared" si="2"/>
        <v>4163</v>
      </c>
      <c r="BC42" s="59" t="str">
        <f t="shared" si="3"/>
        <v>INR  Four Thousand One Hundred &amp; Sixty Three  Only</v>
      </c>
      <c r="IA42" s="17">
        <v>30</v>
      </c>
      <c r="IB42" s="17" t="s">
        <v>59</v>
      </c>
      <c r="IC42" s="17" t="s">
        <v>98</v>
      </c>
      <c r="ID42" s="17">
        <v>14</v>
      </c>
      <c r="IE42" s="18" t="s">
        <v>46</v>
      </c>
      <c r="IF42" s="18"/>
      <c r="IG42" s="18"/>
      <c r="IH42" s="18"/>
      <c r="II42" s="18"/>
    </row>
    <row r="43" spans="1:243" s="17" customFormat="1" ht="25.5">
      <c r="A43" s="49">
        <v>31</v>
      </c>
      <c r="B43" s="50" t="s">
        <v>158</v>
      </c>
      <c r="C43" s="51" t="s">
        <v>99</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158</v>
      </c>
      <c r="IC43" s="17" t="s">
        <v>99</v>
      </c>
      <c r="IE43" s="18"/>
      <c r="IF43" s="18"/>
      <c r="IG43" s="18"/>
      <c r="IH43" s="18"/>
      <c r="II43" s="18"/>
    </row>
    <row r="44" spans="1:243" s="17" customFormat="1" ht="25.5">
      <c r="A44" s="49">
        <v>32</v>
      </c>
      <c r="B44" s="50" t="s">
        <v>159</v>
      </c>
      <c r="C44" s="51" t="s">
        <v>100</v>
      </c>
      <c r="D44" s="52">
        <v>15</v>
      </c>
      <c r="E44" s="52" t="s">
        <v>46</v>
      </c>
      <c r="F44" s="52">
        <v>316.79</v>
      </c>
      <c r="G44" s="53"/>
      <c r="H44" s="53"/>
      <c r="I44" s="54" t="s">
        <v>34</v>
      </c>
      <c r="J44" s="55">
        <f t="shared" si="0"/>
        <v>1</v>
      </c>
      <c r="K44" s="53" t="s">
        <v>35</v>
      </c>
      <c r="L44" s="53" t="s">
        <v>4</v>
      </c>
      <c r="M44" s="56"/>
      <c r="N44" s="53"/>
      <c r="O44" s="53"/>
      <c r="P44" s="57"/>
      <c r="Q44" s="53"/>
      <c r="R44" s="53"/>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4">
        <f t="shared" si="1"/>
        <v>4752</v>
      </c>
      <c r="BB44" s="58">
        <f t="shared" si="2"/>
        <v>4752</v>
      </c>
      <c r="BC44" s="59" t="str">
        <f t="shared" si="3"/>
        <v>INR  Four Thousand Seven Hundred &amp; Fifty Two  Only</v>
      </c>
      <c r="IA44" s="17">
        <v>32</v>
      </c>
      <c r="IB44" s="17" t="s">
        <v>159</v>
      </c>
      <c r="IC44" s="17" t="s">
        <v>100</v>
      </c>
      <c r="ID44" s="17">
        <v>15</v>
      </c>
      <c r="IE44" s="18" t="s">
        <v>46</v>
      </c>
      <c r="IF44" s="18"/>
      <c r="IG44" s="18"/>
      <c r="IH44" s="18"/>
      <c r="II44" s="18"/>
    </row>
    <row r="45" spans="1:243" s="17" customFormat="1" ht="14.25">
      <c r="A45" s="49">
        <v>33</v>
      </c>
      <c r="B45" s="50" t="s">
        <v>160</v>
      </c>
      <c r="C45" s="51" t="s">
        <v>101</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160</v>
      </c>
      <c r="IC45" s="17" t="s">
        <v>101</v>
      </c>
      <c r="IE45" s="18"/>
      <c r="IF45" s="18"/>
      <c r="IG45" s="18"/>
      <c r="IH45" s="18"/>
      <c r="II45" s="18"/>
    </row>
    <row r="46" spans="1:243" s="17" customFormat="1" ht="25.5">
      <c r="A46" s="49">
        <v>34</v>
      </c>
      <c r="B46" s="50" t="s">
        <v>161</v>
      </c>
      <c r="C46" s="51" t="s">
        <v>102</v>
      </c>
      <c r="D46" s="52">
        <v>40</v>
      </c>
      <c r="E46" s="52" t="s">
        <v>46</v>
      </c>
      <c r="F46" s="52">
        <v>221.88</v>
      </c>
      <c r="G46" s="53"/>
      <c r="H46" s="53"/>
      <c r="I46" s="54" t="s">
        <v>34</v>
      </c>
      <c r="J46" s="55">
        <f t="shared" si="0"/>
        <v>1</v>
      </c>
      <c r="K46" s="53" t="s">
        <v>35</v>
      </c>
      <c r="L46" s="53" t="s">
        <v>4</v>
      </c>
      <c r="M46" s="56"/>
      <c r="N46" s="53"/>
      <c r="O46" s="53"/>
      <c r="P46" s="57"/>
      <c r="Q46" s="53"/>
      <c r="R46" s="53"/>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4">
        <f t="shared" si="1"/>
        <v>8875</v>
      </c>
      <c r="BB46" s="58">
        <f t="shared" si="2"/>
        <v>8875</v>
      </c>
      <c r="BC46" s="59" t="str">
        <f t="shared" si="3"/>
        <v>INR  Eight Thousand Eight Hundred &amp; Seventy Five  Only</v>
      </c>
      <c r="IA46" s="17">
        <v>34</v>
      </c>
      <c r="IB46" s="17" t="s">
        <v>161</v>
      </c>
      <c r="IC46" s="17" t="s">
        <v>102</v>
      </c>
      <c r="ID46" s="17">
        <v>40</v>
      </c>
      <c r="IE46" s="18" t="s">
        <v>46</v>
      </c>
      <c r="IF46" s="18"/>
      <c r="IG46" s="18"/>
      <c r="IH46" s="18"/>
      <c r="II46" s="18"/>
    </row>
    <row r="47" spans="1:243" s="17" customFormat="1" ht="51">
      <c r="A47" s="49">
        <v>35</v>
      </c>
      <c r="B47" s="50" t="s">
        <v>61</v>
      </c>
      <c r="C47" s="51" t="s">
        <v>103</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17" t="s">
        <v>61</v>
      </c>
      <c r="IC47" s="17" t="s">
        <v>103</v>
      </c>
      <c r="IE47" s="18"/>
      <c r="IF47" s="18"/>
      <c r="IG47" s="18"/>
      <c r="IH47" s="18"/>
      <c r="II47" s="18"/>
    </row>
    <row r="48" spans="1:243" s="17" customFormat="1" ht="25.5">
      <c r="A48" s="49">
        <v>36</v>
      </c>
      <c r="B48" s="50" t="s">
        <v>62</v>
      </c>
      <c r="C48" s="51" t="s">
        <v>104</v>
      </c>
      <c r="D48" s="52">
        <v>106</v>
      </c>
      <c r="E48" s="52" t="s">
        <v>46</v>
      </c>
      <c r="F48" s="52">
        <v>81.32</v>
      </c>
      <c r="G48" s="53"/>
      <c r="H48" s="53"/>
      <c r="I48" s="54" t="s">
        <v>34</v>
      </c>
      <c r="J48" s="55">
        <f t="shared" si="0"/>
        <v>1</v>
      </c>
      <c r="K48" s="53" t="s">
        <v>35</v>
      </c>
      <c r="L48" s="53" t="s">
        <v>4</v>
      </c>
      <c r="M48" s="56"/>
      <c r="N48" s="53"/>
      <c r="O48" s="53"/>
      <c r="P48" s="57"/>
      <c r="Q48" s="53"/>
      <c r="R48" s="53"/>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4">
        <f t="shared" si="1"/>
        <v>8620</v>
      </c>
      <c r="BB48" s="58">
        <f t="shared" si="2"/>
        <v>8620</v>
      </c>
      <c r="BC48" s="59" t="str">
        <f t="shared" si="3"/>
        <v>INR  Eight Thousand Six Hundred &amp; Twenty  Only</v>
      </c>
      <c r="IA48" s="17">
        <v>36</v>
      </c>
      <c r="IB48" s="17" t="s">
        <v>62</v>
      </c>
      <c r="IC48" s="17" t="s">
        <v>104</v>
      </c>
      <c r="ID48" s="17">
        <v>106</v>
      </c>
      <c r="IE48" s="18" t="s">
        <v>46</v>
      </c>
      <c r="IF48" s="18"/>
      <c r="IG48" s="18"/>
      <c r="IH48" s="18"/>
      <c r="II48" s="18"/>
    </row>
    <row r="49" spans="1:243" s="17" customFormat="1" ht="51">
      <c r="A49" s="49">
        <v>37</v>
      </c>
      <c r="B49" s="50" t="s">
        <v>54</v>
      </c>
      <c r="C49" s="51" t="s">
        <v>105</v>
      </c>
      <c r="D49" s="52">
        <v>106</v>
      </c>
      <c r="E49" s="52" t="s">
        <v>46</v>
      </c>
      <c r="F49" s="52">
        <v>108.59</v>
      </c>
      <c r="G49" s="53"/>
      <c r="H49" s="53"/>
      <c r="I49" s="54" t="s">
        <v>34</v>
      </c>
      <c r="J49" s="55">
        <f t="shared" si="0"/>
        <v>1</v>
      </c>
      <c r="K49" s="53" t="s">
        <v>35</v>
      </c>
      <c r="L49" s="53" t="s">
        <v>4</v>
      </c>
      <c r="M49" s="56"/>
      <c r="N49" s="53"/>
      <c r="O49" s="53"/>
      <c r="P49" s="57"/>
      <c r="Q49" s="53"/>
      <c r="R49" s="53"/>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4">
        <f t="shared" si="1"/>
        <v>11511</v>
      </c>
      <c r="BB49" s="58">
        <f t="shared" si="2"/>
        <v>11511</v>
      </c>
      <c r="BC49" s="59" t="str">
        <f t="shared" si="3"/>
        <v>INR  Eleven Thousand Five Hundred &amp; Eleven  Only</v>
      </c>
      <c r="IA49" s="17">
        <v>37</v>
      </c>
      <c r="IB49" s="17" t="s">
        <v>54</v>
      </c>
      <c r="IC49" s="17" t="s">
        <v>105</v>
      </c>
      <c r="ID49" s="17">
        <v>106</v>
      </c>
      <c r="IE49" s="18" t="s">
        <v>46</v>
      </c>
      <c r="IF49" s="18"/>
      <c r="IG49" s="18"/>
      <c r="IH49" s="18"/>
      <c r="II49" s="18"/>
    </row>
    <row r="50" spans="1:243" s="17" customFormat="1" ht="38.25">
      <c r="A50" s="49">
        <v>38</v>
      </c>
      <c r="B50" s="50" t="s">
        <v>63</v>
      </c>
      <c r="C50" s="51" t="s">
        <v>106</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2"/>
      <c r="IA50" s="17">
        <v>38</v>
      </c>
      <c r="IB50" s="17" t="s">
        <v>63</v>
      </c>
      <c r="IC50" s="17" t="s">
        <v>106</v>
      </c>
      <c r="IE50" s="18"/>
      <c r="IF50" s="18"/>
      <c r="IG50" s="18"/>
      <c r="IH50" s="18"/>
      <c r="II50" s="18"/>
    </row>
    <row r="51" spans="1:243" s="17" customFormat="1" ht="25.5">
      <c r="A51" s="49">
        <v>39</v>
      </c>
      <c r="B51" s="50" t="s">
        <v>64</v>
      </c>
      <c r="C51" s="51" t="s">
        <v>107</v>
      </c>
      <c r="D51" s="52">
        <v>820</v>
      </c>
      <c r="E51" s="52" t="s">
        <v>46</v>
      </c>
      <c r="F51" s="52">
        <v>49.8</v>
      </c>
      <c r="G51" s="53"/>
      <c r="H51" s="53"/>
      <c r="I51" s="54" t="s">
        <v>34</v>
      </c>
      <c r="J51" s="55">
        <f t="shared" si="0"/>
        <v>1</v>
      </c>
      <c r="K51" s="53" t="s">
        <v>35</v>
      </c>
      <c r="L51" s="53" t="s">
        <v>4</v>
      </c>
      <c r="M51" s="56"/>
      <c r="N51" s="53"/>
      <c r="O51" s="53"/>
      <c r="P51" s="57"/>
      <c r="Q51" s="53"/>
      <c r="R51" s="53"/>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4">
        <f t="shared" si="1"/>
        <v>40836</v>
      </c>
      <c r="BB51" s="58">
        <f t="shared" si="2"/>
        <v>40836</v>
      </c>
      <c r="BC51" s="59" t="str">
        <f t="shared" si="3"/>
        <v>INR  Forty Thousand Eight Hundred &amp; Thirty Six  Only</v>
      </c>
      <c r="IA51" s="17">
        <v>39</v>
      </c>
      <c r="IB51" s="17" t="s">
        <v>64</v>
      </c>
      <c r="IC51" s="17" t="s">
        <v>107</v>
      </c>
      <c r="ID51" s="17">
        <v>820</v>
      </c>
      <c r="IE51" s="18" t="s">
        <v>46</v>
      </c>
      <c r="IF51" s="18"/>
      <c r="IG51" s="18"/>
      <c r="IH51" s="18"/>
      <c r="II51" s="18"/>
    </row>
    <row r="52" spans="1:243" s="17" customFormat="1" ht="51">
      <c r="A52" s="49">
        <v>40</v>
      </c>
      <c r="B52" s="50" t="s">
        <v>65</v>
      </c>
      <c r="C52" s="51" t="s">
        <v>108</v>
      </c>
      <c r="D52" s="52">
        <v>40</v>
      </c>
      <c r="E52" s="52" t="s">
        <v>46</v>
      </c>
      <c r="F52" s="52">
        <v>18.28</v>
      </c>
      <c r="G52" s="53"/>
      <c r="H52" s="53"/>
      <c r="I52" s="54" t="s">
        <v>34</v>
      </c>
      <c r="J52" s="55">
        <f t="shared" si="0"/>
        <v>1</v>
      </c>
      <c r="K52" s="53" t="s">
        <v>35</v>
      </c>
      <c r="L52" s="53" t="s">
        <v>4</v>
      </c>
      <c r="M52" s="56"/>
      <c r="N52" s="53"/>
      <c r="O52" s="53"/>
      <c r="P52" s="57"/>
      <c r="Q52" s="53"/>
      <c r="R52" s="53"/>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4">
        <f t="shared" si="1"/>
        <v>731</v>
      </c>
      <c r="BB52" s="58">
        <f t="shared" si="2"/>
        <v>731</v>
      </c>
      <c r="BC52" s="59" t="str">
        <f t="shared" si="3"/>
        <v>INR  Seven Hundred &amp; Thirty One  Only</v>
      </c>
      <c r="IA52" s="17">
        <v>40</v>
      </c>
      <c r="IB52" s="17" t="s">
        <v>65</v>
      </c>
      <c r="IC52" s="17" t="s">
        <v>108</v>
      </c>
      <c r="ID52" s="17">
        <v>40</v>
      </c>
      <c r="IE52" s="18" t="s">
        <v>46</v>
      </c>
      <c r="IF52" s="18"/>
      <c r="IG52" s="18"/>
      <c r="IH52" s="18"/>
      <c r="II52" s="18"/>
    </row>
    <row r="53" spans="1:243" s="17" customFormat="1" ht="14.25">
      <c r="A53" s="49">
        <v>41</v>
      </c>
      <c r="B53" s="50" t="s">
        <v>66</v>
      </c>
      <c r="C53" s="51" t="s">
        <v>109</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2"/>
      <c r="IA53" s="17">
        <v>41</v>
      </c>
      <c r="IB53" s="17" t="s">
        <v>66</v>
      </c>
      <c r="IC53" s="17" t="s">
        <v>109</v>
      </c>
      <c r="IE53" s="18"/>
      <c r="IF53" s="18"/>
      <c r="IG53" s="18"/>
      <c r="IH53" s="18"/>
      <c r="II53" s="18"/>
    </row>
    <row r="54" spans="1:243" s="17" customFormat="1" ht="76.5">
      <c r="A54" s="49">
        <v>42</v>
      </c>
      <c r="B54" s="50" t="s">
        <v>67</v>
      </c>
      <c r="C54" s="51" t="s">
        <v>110</v>
      </c>
      <c r="D54" s="6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2"/>
      <c r="IA54" s="17">
        <v>42</v>
      </c>
      <c r="IB54" s="17" t="s">
        <v>67</v>
      </c>
      <c r="IC54" s="17" t="s">
        <v>110</v>
      </c>
      <c r="IE54" s="18"/>
      <c r="IF54" s="18"/>
      <c r="IG54" s="18"/>
      <c r="IH54" s="18"/>
      <c r="II54" s="18"/>
    </row>
    <row r="55" spans="1:243" s="17" customFormat="1" ht="26.25" customHeight="1">
      <c r="A55" s="49">
        <v>43</v>
      </c>
      <c r="B55" s="50" t="s">
        <v>68</v>
      </c>
      <c r="C55" s="51" t="s">
        <v>111</v>
      </c>
      <c r="D55" s="52">
        <v>10</v>
      </c>
      <c r="E55" s="52" t="s">
        <v>46</v>
      </c>
      <c r="F55" s="52">
        <v>419.11</v>
      </c>
      <c r="G55" s="53"/>
      <c r="H55" s="53"/>
      <c r="I55" s="54" t="s">
        <v>34</v>
      </c>
      <c r="J55" s="55">
        <f t="shared" si="0"/>
        <v>1</v>
      </c>
      <c r="K55" s="53" t="s">
        <v>35</v>
      </c>
      <c r="L55" s="53" t="s">
        <v>4</v>
      </c>
      <c r="M55" s="56"/>
      <c r="N55" s="53"/>
      <c r="O55" s="53"/>
      <c r="P55" s="57"/>
      <c r="Q55" s="53"/>
      <c r="R55" s="53"/>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4">
        <f t="shared" si="1"/>
        <v>4191</v>
      </c>
      <c r="BB55" s="58">
        <f t="shared" si="2"/>
        <v>4191</v>
      </c>
      <c r="BC55" s="59" t="str">
        <f t="shared" si="3"/>
        <v>INR  Four Thousand One Hundred &amp; Ninety One  Only</v>
      </c>
      <c r="IA55" s="17">
        <v>43</v>
      </c>
      <c r="IB55" s="17" t="s">
        <v>68</v>
      </c>
      <c r="IC55" s="17" t="s">
        <v>111</v>
      </c>
      <c r="ID55" s="17">
        <v>10</v>
      </c>
      <c r="IE55" s="18" t="s">
        <v>46</v>
      </c>
      <c r="IF55" s="18"/>
      <c r="IG55" s="18"/>
      <c r="IH55" s="18"/>
      <c r="II55" s="18"/>
    </row>
    <row r="56" spans="1:243" s="17" customFormat="1" ht="63.75">
      <c r="A56" s="49">
        <v>44</v>
      </c>
      <c r="B56" s="50" t="s">
        <v>162</v>
      </c>
      <c r="C56" s="51" t="s">
        <v>112</v>
      </c>
      <c r="D56" s="52">
        <v>1</v>
      </c>
      <c r="E56" s="52" t="s">
        <v>70</v>
      </c>
      <c r="F56" s="52">
        <v>166.81</v>
      </c>
      <c r="G56" s="53"/>
      <c r="H56" s="53"/>
      <c r="I56" s="54" t="s">
        <v>34</v>
      </c>
      <c r="J56" s="55">
        <f t="shared" si="0"/>
        <v>1</v>
      </c>
      <c r="K56" s="53" t="s">
        <v>35</v>
      </c>
      <c r="L56" s="53" t="s">
        <v>4</v>
      </c>
      <c r="M56" s="56"/>
      <c r="N56" s="53"/>
      <c r="O56" s="53"/>
      <c r="P56" s="57"/>
      <c r="Q56" s="53"/>
      <c r="R56" s="53"/>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4">
        <f t="shared" si="1"/>
        <v>167</v>
      </c>
      <c r="BB56" s="58">
        <f t="shared" si="2"/>
        <v>167</v>
      </c>
      <c r="BC56" s="59" t="str">
        <f t="shared" si="3"/>
        <v>INR  One Hundred &amp; Sixty Seven  Only</v>
      </c>
      <c r="IA56" s="17">
        <v>44</v>
      </c>
      <c r="IB56" s="17" t="s">
        <v>162</v>
      </c>
      <c r="IC56" s="17" t="s">
        <v>112</v>
      </c>
      <c r="ID56" s="17">
        <v>1</v>
      </c>
      <c r="IE56" s="18" t="s">
        <v>70</v>
      </c>
      <c r="IF56" s="18"/>
      <c r="IG56" s="18"/>
      <c r="IH56" s="18"/>
      <c r="II56" s="18"/>
    </row>
    <row r="57" spans="1:243" s="17" customFormat="1" ht="51">
      <c r="A57" s="49">
        <v>45</v>
      </c>
      <c r="B57" s="50" t="s">
        <v>163</v>
      </c>
      <c r="C57" s="51" t="s">
        <v>113</v>
      </c>
      <c r="D57" s="52">
        <v>5</v>
      </c>
      <c r="E57" s="52" t="s">
        <v>70</v>
      </c>
      <c r="F57" s="52">
        <v>213.15</v>
      </c>
      <c r="G57" s="53"/>
      <c r="H57" s="53"/>
      <c r="I57" s="54" t="s">
        <v>34</v>
      </c>
      <c r="J57" s="55">
        <f t="shared" si="0"/>
        <v>1</v>
      </c>
      <c r="K57" s="53" t="s">
        <v>35</v>
      </c>
      <c r="L57" s="53" t="s">
        <v>4</v>
      </c>
      <c r="M57" s="56"/>
      <c r="N57" s="53"/>
      <c r="O57" s="53"/>
      <c r="P57" s="57"/>
      <c r="Q57" s="53"/>
      <c r="R57" s="53"/>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4">
        <f t="shared" si="1"/>
        <v>1066</v>
      </c>
      <c r="BB57" s="58">
        <f t="shared" si="2"/>
        <v>1066</v>
      </c>
      <c r="BC57" s="59" t="str">
        <f t="shared" si="3"/>
        <v>INR  One Thousand  &amp;Sixty Six  Only</v>
      </c>
      <c r="IA57" s="17">
        <v>45</v>
      </c>
      <c r="IB57" s="17" t="s">
        <v>163</v>
      </c>
      <c r="IC57" s="17" t="s">
        <v>113</v>
      </c>
      <c r="ID57" s="17">
        <v>5</v>
      </c>
      <c r="IE57" s="18" t="s">
        <v>70</v>
      </c>
      <c r="IF57" s="18"/>
      <c r="IG57" s="18"/>
      <c r="IH57" s="18"/>
      <c r="II57" s="18"/>
    </row>
    <row r="58" spans="1:243" s="17" customFormat="1" ht="63.75">
      <c r="A58" s="49">
        <v>46</v>
      </c>
      <c r="B58" s="50" t="s">
        <v>164</v>
      </c>
      <c r="C58" s="51" t="s">
        <v>114</v>
      </c>
      <c r="D58" s="52">
        <v>2</v>
      </c>
      <c r="E58" s="52" t="s">
        <v>70</v>
      </c>
      <c r="F58" s="52">
        <v>285.8</v>
      </c>
      <c r="G58" s="53"/>
      <c r="H58" s="53"/>
      <c r="I58" s="54" t="s">
        <v>34</v>
      </c>
      <c r="J58" s="55">
        <f t="shared" si="0"/>
        <v>1</v>
      </c>
      <c r="K58" s="53" t="s">
        <v>35</v>
      </c>
      <c r="L58" s="53" t="s">
        <v>4</v>
      </c>
      <c r="M58" s="56"/>
      <c r="N58" s="53"/>
      <c r="O58" s="53"/>
      <c r="P58" s="57"/>
      <c r="Q58" s="53"/>
      <c r="R58" s="53"/>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4">
        <f t="shared" si="1"/>
        <v>572</v>
      </c>
      <c r="BB58" s="58">
        <f t="shared" si="2"/>
        <v>572</v>
      </c>
      <c r="BC58" s="59" t="str">
        <f t="shared" si="3"/>
        <v>INR  Five Hundred &amp; Seventy Two  Only</v>
      </c>
      <c r="IA58" s="17">
        <v>46</v>
      </c>
      <c r="IB58" s="17" t="s">
        <v>164</v>
      </c>
      <c r="IC58" s="17" t="s">
        <v>114</v>
      </c>
      <c r="ID58" s="17">
        <v>2</v>
      </c>
      <c r="IE58" s="18" t="s">
        <v>70</v>
      </c>
      <c r="IF58" s="18"/>
      <c r="IG58" s="18"/>
      <c r="IH58" s="18"/>
      <c r="II58" s="18"/>
    </row>
    <row r="59" spans="1:243" s="17" customFormat="1" ht="14.25">
      <c r="A59" s="49">
        <v>47</v>
      </c>
      <c r="B59" s="50" t="s">
        <v>49</v>
      </c>
      <c r="C59" s="51" t="s">
        <v>115</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2"/>
      <c r="IA59" s="17">
        <v>47</v>
      </c>
      <c r="IB59" s="17" t="s">
        <v>49</v>
      </c>
      <c r="IC59" s="17" t="s">
        <v>115</v>
      </c>
      <c r="IE59" s="18"/>
      <c r="IF59" s="18"/>
      <c r="IG59" s="18"/>
      <c r="IH59" s="18"/>
      <c r="II59" s="18"/>
    </row>
    <row r="60" spans="1:243" s="17" customFormat="1" ht="38.25">
      <c r="A60" s="49">
        <v>48</v>
      </c>
      <c r="B60" s="50" t="s">
        <v>55</v>
      </c>
      <c r="C60" s="51" t="s">
        <v>116</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2"/>
      <c r="IA60" s="17">
        <v>48</v>
      </c>
      <c r="IB60" s="17" t="s">
        <v>55</v>
      </c>
      <c r="IC60" s="17" t="s">
        <v>116</v>
      </c>
      <c r="IE60" s="18"/>
      <c r="IF60" s="18"/>
      <c r="IG60" s="18"/>
      <c r="IH60" s="18"/>
      <c r="II60" s="18"/>
    </row>
    <row r="61" spans="1:243" s="17" customFormat="1" ht="25.5">
      <c r="A61" s="49">
        <v>49</v>
      </c>
      <c r="B61" s="50" t="s">
        <v>165</v>
      </c>
      <c r="C61" s="51" t="s">
        <v>117</v>
      </c>
      <c r="D61" s="52">
        <v>1.5</v>
      </c>
      <c r="E61" s="52" t="s">
        <v>48</v>
      </c>
      <c r="F61" s="52">
        <v>1086.89</v>
      </c>
      <c r="G61" s="53"/>
      <c r="H61" s="53"/>
      <c r="I61" s="54" t="s">
        <v>34</v>
      </c>
      <c r="J61" s="55">
        <f t="shared" si="0"/>
        <v>1</v>
      </c>
      <c r="K61" s="53" t="s">
        <v>35</v>
      </c>
      <c r="L61" s="53" t="s">
        <v>4</v>
      </c>
      <c r="M61" s="56"/>
      <c r="N61" s="53"/>
      <c r="O61" s="53"/>
      <c r="P61" s="57"/>
      <c r="Q61" s="53"/>
      <c r="R61" s="53"/>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4">
        <f t="shared" si="1"/>
        <v>1630</v>
      </c>
      <c r="BB61" s="58">
        <f t="shared" si="2"/>
        <v>1630</v>
      </c>
      <c r="BC61" s="59" t="str">
        <f t="shared" si="3"/>
        <v>INR  One Thousand Six Hundred &amp; Thirty  Only</v>
      </c>
      <c r="IA61" s="17">
        <v>49</v>
      </c>
      <c r="IB61" s="17" t="s">
        <v>165</v>
      </c>
      <c r="IC61" s="17" t="s">
        <v>117</v>
      </c>
      <c r="ID61" s="17">
        <v>1.5</v>
      </c>
      <c r="IE61" s="18" t="s">
        <v>48</v>
      </c>
      <c r="IF61" s="18"/>
      <c r="IG61" s="18"/>
      <c r="IH61" s="18"/>
      <c r="II61" s="18"/>
    </row>
    <row r="62" spans="1:243" s="17" customFormat="1" ht="51">
      <c r="A62" s="49">
        <v>50</v>
      </c>
      <c r="B62" s="50" t="s">
        <v>166</v>
      </c>
      <c r="C62" s="51" t="s">
        <v>118</v>
      </c>
      <c r="D62" s="52">
        <v>1</v>
      </c>
      <c r="E62" s="52" t="s">
        <v>48</v>
      </c>
      <c r="F62" s="52">
        <v>2567.38</v>
      </c>
      <c r="G62" s="53"/>
      <c r="H62" s="53"/>
      <c r="I62" s="54" t="s">
        <v>34</v>
      </c>
      <c r="J62" s="55">
        <f t="shared" si="0"/>
        <v>1</v>
      </c>
      <c r="K62" s="53" t="s">
        <v>35</v>
      </c>
      <c r="L62" s="53" t="s">
        <v>4</v>
      </c>
      <c r="M62" s="56"/>
      <c r="N62" s="53"/>
      <c r="O62" s="53"/>
      <c r="P62" s="57"/>
      <c r="Q62" s="53"/>
      <c r="R62" s="53"/>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4">
        <f t="shared" si="1"/>
        <v>2567</v>
      </c>
      <c r="BB62" s="58">
        <f t="shared" si="2"/>
        <v>2567</v>
      </c>
      <c r="BC62" s="59" t="str">
        <f t="shared" si="3"/>
        <v>INR  Two Thousand Five Hundred &amp; Sixty Seven  Only</v>
      </c>
      <c r="IA62" s="17">
        <v>50</v>
      </c>
      <c r="IB62" s="17" t="s">
        <v>166</v>
      </c>
      <c r="IC62" s="17" t="s">
        <v>118</v>
      </c>
      <c r="ID62" s="17">
        <v>1</v>
      </c>
      <c r="IE62" s="18" t="s">
        <v>48</v>
      </c>
      <c r="IF62" s="18"/>
      <c r="IG62" s="18"/>
      <c r="IH62" s="18"/>
      <c r="II62" s="18"/>
    </row>
    <row r="63" spans="1:243" s="17" customFormat="1" ht="51">
      <c r="A63" s="49">
        <v>51</v>
      </c>
      <c r="B63" s="50" t="s">
        <v>167</v>
      </c>
      <c r="C63" s="51" t="s">
        <v>119</v>
      </c>
      <c r="D63" s="60"/>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2"/>
      <c r="IA63" s="17">
        <v>51</v>
      </c>
      <c r="IB63" s="17" t="s">
        <v>167</v>
      </c>
      <c r="IC63" s="17" t="s">
        <v>119</v>
      </c>
      <c r="IE63" s="18"/>
      <c r="IF63" s="18"/>
      <c r="IG63" s="18"/>
      <c r="IH63" s="18"/>
      <c r="II63" s="18"/>
    </row>
    <row r="64" spans="1:243" s="17" customFormat="1" ht="25.5">
      <c r="A64" s="49">
        <v>52</v>
      </c>
      <c r="B64" s="50" t="s">
        <v>168</v>
      </c>
      <c r="C64" s="51" t="s">
        <v>120</v>
      </c>
      <c r="D64" s="52">
        <v>13.5</v>
      </c>
      <c r="E64" s="52" t="s">
        <v>48</v>
      </c>
      <c r="F64" s="52">
        <v>1489.22</v>
      </c>
      <c r="G64" s="53"/>
      <c r="H64" s="53"/>
      <c r="I64" s="54" t="s">
        <v>34</v>
      </c>
      <c r="J64" s="55">
        <f t="shared" si="0"/>
        <v>1</v>
      </c>
      <c r="K64" s="53" t="s">
        <v>35</v>
      </c>
      <c r="L64" s="53" t="s">
        <v>4</v>
      </c>
      <c r="M64" s="56"/>
      <c r="N64" s="53"/>
      <c r="O64" s="53"/>
      <c r="P64" s="57"/>
      <c r="Q64" s="53"/>
      <c r="R64" s="53"/>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4">
        <f t="shared" si="1"/>
        <v>20104</v>
      </c>
      <c r="BB64" s="58">
        <f t="shared" si="2"/>
        <v>20104</v>
      </c>
      <c r="BC64" s="59" t="str">
        <f t="shared" si="3"/>
        <v>INR  Twenty Thousand One Hundred &amp; Four  Only</v>
      </c>
      <c r="IA64" s="17">
        <v>52</v>
      </c>
      <c r="IB64" s="17" t="s">
        <v>168</v>
      </c>
      <c r="IC64" s="17" t="s">
        <v>120</v>
      </c>
      <c r="ID64" s="17">
        <v>13.5</v>
      </c>
      <c r="IE64" s="18" t="s">
        <v>48</v>
      </c>
      <c r="IF64" s="18"/>
      <c r="IG64" s="18"/>
      <c r="IH64" s="18"/>
      <c r="II64" s="18"/>
    </row>
    <row r="65" spans="1:243" s="17" customFormat="1" ht="25.5">
      <c r="A65" s="49">
        <v>53</v>
      </c>
      <c r="B65" s="50" t="s">
        <v>169</v>
      </c>
      <c r="C65" s="51" t="s">
        <v>121</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17" t="s">
        <v>169</v>
      </c>
      <c r="IC65" s="17" t="s">
        <v>121</v>
      </c>
      <c r="IE65" s="18"/>
      <c r="IF65" s="18"/>
      <c r="IG65" s="18"/>
      <c r="IH65" s="18"/>
      <c r="II65" s="18"/>
    </row>
    <row r="66" spans="1:243" s="17" customFormat="1" ht="14.25">
      <c r="A66" s="49">
        <v>54</v>
      </c>
      <c r="B66" s="50" t="s">
        <v>69</v>
      </c>
      <c r="C66" s="51" t="s">
        <v>122</v>
      </c>
      <c r="D66" s="52">
        <v>2</v>
      </c>
      <c r="E66" s="52" t="s">
        <v>70</v>
      </c>
      <c r="F66" s="52">
        <v>103.73</v>
      </c>
      <c r="G66" s="53"/>
      <c r="H66" s="53"/>
      <c r="I66" s="54" t="s">
        <v>34</v>
      </c>
      <c r="J66" s="55">
        <f t="shared" si="0"/>
        <v>1</v>
      </c>
      <c r="K66" s="53" t="s">
        <v>35</v>
      </c>
      <c r="L66" s="53" t="s">
        <v>4</v>
      </c>
      <c r="M66" s="56"/>
      <c r="N66" s="53"/>
      <c r="O66" s="53"/>
      <c r="P66" s="57"/>
      <c r="Q66" s="53"/>
      <c r="R66" s="53"/>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4">
        <f t="shared" si="1"/>
        <v>207</v>
      </c>
      <c r="BB66" s="58">
        <f t="shared" si="2"/>
        <v>207</v>
      </c>
      <c r="BC66" s="59" t="str">
        <f t="shared" si="3"/>
        <v>INR  Two Hundred &amp; Seven  Only</v>
      </c>
      <c r="IA66" s="17">
        <v>54</v>
      </c>
      <c r="IB66" s="17" t="s">
        <v>69</v>
      </c>
      <c r="IC66" s="17" t="s">
        <v>122</v>
      </c>
      <c r="ID66" s="17">
        <v>2</v>
      </c>
      <c r="IE66" s="18" t="s">
        <v>70</v>
      </c>
      <c r="IF66" s="18"/>
      <c r="IG66" s="18"/>
      <c r="IH66" s="18"/>
      <c r="II66" s="18"/>
    </row>
    <row r="67" spans="1:243" s="17" customFormat="1" ht="38.25">
      <c r="A67" s="49">
        <v>55</v>
      </c>
      <c r="B67" s="50" t="s">
        <v>170</v>
      </c>
      <c r="C67" s="51" t="s">
        <v>123</v>
      </c>
      <c r="D67" s="52">
        <v>65</v>
      </c>
      <c r="E67" s="52" t="s">
        <v>46</v>
      </c>
      <c r="F67" s="52">
        <v>192.68</v>
      </c>
      <c r="G67" s="53"/>
      <c r="H67" s="53"/>
      <c r="I67" s="54" t="s">
        <v>34</v>
      </c>
      <c r="J67" s="55">
        <f t="shared" si="0"/>
        <v>1</v>
      </c>
      <c r="K67" s="53" t="s">
        <v>35</v>
      </c>
      <c r="L67" s="53" t="s">
        <v>4</v>
      </c>
      <c r="M67" s="56"/>
      <c r="N67" s="53"/>
      <c r="O67" s="53"/>
      <c r="P67" s="57"/>
      <c r="Q67" s="53"/>
      <c r="R67" s="53"/>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4">
        <f t="shared" si="1"/>
        <v>12524</v>
      </c>
      <c r="BB67" s="58">
        <f t="shared" si="2"/>
        <v>12524</v>
      </c>
      <c r="BC67" s="59" t="str">
        <f t="shared" si="3"/>
        <v>INR  Twelve Thousand Five Hundred &amp; Twenty Four  Only</v>
      </c>
      <c r="IA67" s="17">
        <v>55</v>
      </c>
      <c r="IB67" s="17" t="s">
        <v>170</v>
      </c>
      <c r="IC67" s="17" t="s">
        <v>123</v>
      </c>
      <c r="ID67" s="17">
        <v>65</v>
      </c>
      <c r="IE67" s="18" t="s">
        <v>46</v>
      </c>
      <c r="IF67" s="18"/>
      <c r="IG67" s="18"/>
      <c r="IH67" s="18"/>
      <c r="II67" s="18"/>
    </row>
    <row r="68" spans="1:243" s="17" customFormat="1" ht="80.25" customHeight="1">
      <c r="A68" s="49">
        <v>56</v>
      </c>
      <c r="B68" s="50" t="s">
        <v>52</v>
      </c>
      <c r="C68" s="51" t="s">
        <v>124</v>
      </c>
      <c r="D68" s="52">
        <v>12</v>
      </c>
      <c r="E68" s="52" t="s">
        <v>48</v>
      </c>
      <c r="F68" s="52">
        <v>192.33</v>
      </c>
      <c r="G68" s="53"/>
      <c r="H68" s="53"/>
      <c r="I68" s="54" t="s">
        <v>34</v>
      </c>
      <c r="J68" s="55">
        <f t="shared" si="0"/>
        <v>1</v>
      </c>
      <c r="K68" s="53" t="s">
        <v>35</v>
      </c>
      <c r="L68" s="53" t="s">
        <v>4</v>
      </c>
      <c r="M68" s="56"/>
      <c r="N68" s="53"/>
      <c r="O68" s="53"/>
      <c r="P68" s="57"/>
      <c r="Q68" s="53"/>
      <c r="R68" s="53"/>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4">
        <f t="shared" si="1"/>
        <v>2308</v>
      </c>
      <c r="BB68" s="58">
        <f t="shared" si="2"/>
        <v>2308</v>
      </c>
      <c r="BC68" s="59" t="str">
        <f t="shared" si="3"/>
        <v>INR  Two Thousand Three Hundred &amp; Eight  Only</v>
      </c>
      <c r="IA68" s="17">
        <v>56</v>
      </c>
      <c r="IB68" s="17" t="s">
        <v>52</v>
      </c>
      <c r="IC68" s="17" t="s">
        <v>124</v>
      </c>
      <c r="ID68" s="17">
        <v>12</v>
      </c>
      <c r="IE68" s="18" t="s">
        <v>48</v>
      </c>
      <c r="IF68" s="18"/>
      <c r="IG68" s="18"/>
      <c r="IH68" s="18"/>
      <c r="II68" s="18"/>
    </row>
    <row r="69" spans="1:243" s="17" customFormat="1" ht="26.25" customHeight="1">
      <c r="A69" s="49">
        <v>57</v>
      </c>
      <c r="B69" s="50" t="s">
        <v>171</v>
      </c>
      <c r="C69" s="51" t="s">
        <v>125</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2"/>
      <c r="IA69" s="17">
        <v>57</v>
      </c>
      <c r="IB69" s="17" t="s">
        <v>171</v>
      </c>
      <c r="IC69" s="17" t="s">
        <v>125</v>
      </c>
      <c r="IE69" s="18"/>
      <c r="IF69" s="18"/>
      <c r="IG69" s="18"/>
      <c r="IH69" s="18"/>
      <c r="II69" s="18"/>
    </row>
    <row r="70" spans="1:243" s="17" customFormat="1" ht="63.75">
      <c r="A70" s="49">
        <v>58</v>
      </c>
      <c r="B70" s="50" t="s">
        <v>172</v>
      </c>
      <c r="C70" s="51" t="s">
        <v>126</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2"/>
      <c r="IA70" s="17">
        <v>58</v>
      </c>
      <c r="IB70" s="17" t="s">
        <v>172</v>
      </c>
      <c r="IC70" s="17" t="s">
        <v>126</v>
      </c>
      <c r="IE70" s="18"/>
      <c r="IF70" s="18"/>
      <c r="IG70" s="18"/>
      <c r="IH70" s="18"/>
      <c r="II70" s="18"/>
    </row>
    <row r="71" spans="1:243" s="17" customFormat="1" ht="25.5">
      <c r="A71" s="49">
        <v>59</v>
      </c>
      <c r="B71" s="50" t="s">
        <v>173</v>
      </c>
      <c r="C71" s="51" t="s">
        <v>127</v>
      </c>
      <c r="D71" s="52">
        <v>5</v>
      </c>
      <c r="E71" s="52" t="s">
        <v>46</v>
      </c>
      <c r="F71" s="52">
        <v>1162.25</v>
      </c>
      <c r="G71" s="53"/>
      <c r="H71" s="53"/>
      <c r="I71" s="54" t="s">
        <v>34</v>
      </c>
      <c r="J71" s="55">
        <f t="shared" si="0"/>
        <v>1</v>
      </c>
      <c r="K71" s="53" t="s">
        <v>35</v>
      </c>
      <c r="L71" s="53" t="s">
        <v>4</v>
      </c>
      <c r="M71" s="56"/>
      <c r="N71" s="53"/>
      <c r="O71" s="53"/>
      <c r="P71" s="57"/>
      <c r="Q71" s="53"/>
      <c r="R71" s="53"/>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4">
        <f t="shared" si="1"/>
        <v>5811</v>
      </c>
      <c r="BB71" s="58">
        <f t="shared" si="2"/>
        <v>5811</v>
      </c>
      <c r="BC71" s="59" t="str">
        <f t="shared" si="3"/>
        <v>INR  Five Thousand Eight Hundred &amp; Eleven  Only</v>
      </c>
      <c r="IA71" s="17">
        <v>59</v>
      </c>
      <c r="IB71" s="17" t="s">
        <v>173</v>
      </c>
      <c r="IC71" s="17" t="s">
        <v>127</v>
      </c>
      <c r="ID71" s="17">
        <v>5</v>
      </c>
      <c r="IE71" s="18" t="s">
        <v>46</v>
      </c>
      <c r="IF71" s="18"/>
      <c r="IG71" s="18"/>
      <c r="IH71" s="18"/>
      <c r="II71" s="18"/>
    </row>
    <row r="72" spans="1:243" s="17" customFormat="1" ht="26.25" customHeight="1">
      <c r="A72" s="49">
        <v>60</v>
      </c>
      <c r="B72" s="50" t="s">
        <v>174</v>
      </c>
      <c r="C72" s="51" t="s">
        <v>128</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2"/>
      <c r="IA72" s="17">
        <v>60</v>
      </c>
      <c r="IB72" s="17" t="s">
        <v>174</v>
      </c>
      <c r="IC72" s="17" t="s">
        <v>128</v>
      </c>
      <c r="IE72" s="18"/>
      <c r="IF72" s="18"/>
      <c r="IG72" s="18"/>
      <c r="IH72" s="18"/>
      <c r="II72" s="18"/>
    </row>
    <row r="73" spans="1:243" s="17" customFormat="1" ht="75.75" customHeight="1">
      <c r="A73" s="49">
        <v>61</v>
      </c>
      <c r="B73" s="50" t="s">
        <v>175</v>
      </c>
      <c r="C73" s="51" t="s">
        <v>129</v>
      </c>
      <c r="D73" s="52">
        <v>1.5</v>
      </c>
      <c r="E73" s="52" t="s">
        <v>181</v>
      </c>
      <c r="F73" s="52">
        <v>5270.98</v>
      </c>
      <c r="G73" s="53"/>
      <c r="H73" s="53"/>
      <c r="I73" s="54" t="s">
        <v>34</v>
      </c>
      <c r="J73" s="55">
        <f t="shared" si="0"/>
        <v>1</v>
      </c>
      <c r="K73" s="53" t="s">
        <v>35</v>
      </c>
      <c r="L73" s="53" t="s">
        <v>4</v>
      </c>
      <c r="M73" s="56"/>
      <c r="N73" s="53"/>
      <c r="O73" s="53"/>
      <c r="P73" s="57"/>
      <c r="Q73" s="53"/>
      <c r="R73" s="53"/>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4">
        <f t="shared" si="1"/>
        <v>7906</v>
      </c>
      <c r="BB73" s="58">
        <f t="shared" si="2"/>
        <v>7906</v>
      </c>
      <c r="BC73" s="59" t="str">
        <f t="shared" si="3"/>
        <v>INR  Seven Thousand Nine Hundred &amp; Six  Only</v>
      </c>
      <c r="IA73" s="17">
        <v>61</v>
      </c>
      <c r="IB73" s="17" t="s">
        <v>175</v>
      </c>
      <c r="IC73" s="17" t="s">
        <v>129</v>
      </c>
      <c r="ID73" s="17">
        <v>1.5</v>
      </c>
      <c r="IE73" s="18" t="s">
        <v>181</v>
      </c>
      <c r="IF73" s="18"/>
      <c r="IG73" s="18"/>
      <c r="IH73" s="18"/>
      <c r="II73" s="18"/>
    </row>
    <row r="74" spans="1:243" s="17" customFormat="1" ht="50.25" customHeight="1">
      <c r="A74" s="49">
        <v>62</v>
      </c>
      <c r="B74" s="50" t="s">
        <v>176</v>
      </c>
      <c r="C74" s="51" t="s">
        <v>130</v>
      </c>
      <c r="D74" s="52">
        <v>17</v>
      </c>
      <c r="E74" s="52" t="s">
        <v>182</v>
      </c>
      <c r="F74" s="52">
        <v>1057.43</v>
      </c>
      <c r="G74" s="53"/>
      <c r="H74" s="53"/>
      <c r="I74" s="54" t="s">
        <v>34</v>
      </c>
      <c r="J74" s="55">
        <f t="shared" si="0"/>
        <v>1</v>
      </c>
      <c r="K74" s="53" t="s">
        <v>35</v>
      </c>
      <c r="L74" s="53" t="s">
        <v>4</v>
      </c>
      <c r="M74" s="56"/>
      <c r="N74" s="53"/>
      <c r="O74" s="53"/>
      <c r="P74" s="57"/>
      <c r="Q74" s="53"/>
      <c r="R74" s="53"/>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4">
        <f t="shared" si="1"/>
        <v>17976</v>
      </c>
      <c r="BB74" s="58">
        <f t="shared" si="2"/>
        <v>17976</v>
      </c>
      <c r="BC74" s="59" t="str">
        <f t="shared" si="3"/>
        <v>INR  Seventeen Thousand Nine Hundred &amp; Seventy Six  Only</v>
      </c>
      <c r="IA74" s="17">
        <v>62</v>
      </c>
      <c r="IB74" s="24" t="s">
        <v>176</v>
      </c>
      <c r="IC74" s="17" t="s">
        <v>130</v>
      </c>
      <c r="ID74" s="17">
        <v>17</v>
      </c>
      <c r="IE74" s="18" t="s">
        <v>182</v>
      </c>
      <c r="IF74" s="18"/>
      <c r="IG74" s="18"/>
      <c r="IH74" s="18"/>
      <c r="II74" s="18"/>
    </row>
    <row r="75" spans="1:243" s="17" customFormat="1" ht="48.75" customHeight="1">
      <c r="A75" s="49">
        <v>63</v>
      </c>
      <c r="B75" s="50" t="s">
        <v>177</v>
      </c>
      <c r="C75" s="51" t="s">
        <v>131</v>
      </c>
      <c r="D75" s="52">
        <v>43</v>
      </c>
      <c r="E75" s="52" t="s">
        <v>182</v>
      </c>
      <c r="F75" s="52">
        <v>2862.78</v>
      </c>
      <c r="G75" s="53"/>
      <c r="H75" s="53"/>
      <c r="I75" s="54" t="s">
        <v>34</v>
      </c>
      <c r="J75" s="55">
        <f t="shared" si="0"/>
        <v>1</v>
      </c>
      <c r="K75" s="53" t="s">
        <v>35</v>
      </c>
      <c r="L75" s="53" t="s">
        <v>4</v>
      </c>
      <c r="M75" s="56"/>
      <c r="N75" s="53"/>
      <c r="O75" s="53"/>
      <c r="P75" s="57"/>
      <c r="Q75" s="53"/>
      <c r="R75" s="53"/>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4">
        <f t="shared" si="1"/>
        <v>123100</v>
      </c>
      <c r="BB75" s="58">
        <f t="shared" si="2"/>
        <v>123100</v>
      </c>
      <c r="BC75" s="59" t="str">
        <f t="shared" si="3"/>
        <v>INR  One Lakh Twenty Three Thousand One Hundred    Only</v>
      </c>
      <c r="IA75" s="17">
        <v>63</v>
      </c>
      <c r="IB75" s="24" t="s">
        <v>177</v>
      </c>
      <c r="IC75" s="17" t="s">
        <v>131</v>
      </c>
      <c r="ID75" s="17">
        <v>43</v>
      </c>
      <c r="IE75" s="18" t="s">
        <v>182</v>
      </c>
      <c r="IF75" s="18"/>
      <c r="IG75" s="18"/>
      <c r="IH75" s="18"/>
      <c r="II75" s="18"/>
    </row>
    <row r="76" spans="1:243" s="17" customFormat="1" ht="70.5" customHeight="1">
      <c r="A76" s="49">
        <v>64</v>
      </c>
      <c r="B76" s="50" t="s">
        <v>178</v>
      </c>
      <c r="C76" s="51" t="s">
        <v>132</v>
      </c>
      <c r="D76" s="52">
        <v>145</v>
      </c>
      <c r="E76" s="52" t="s">
        <v>183</v>
      </c>
      <c r="F76" s="52">
        <v>99.96</v>
      </c>
      <c r="G76" s="53"/>
      <c r="H76" s="53"/>
      <c r="I76" s="54" t="s">
        <v>34</v>
      </c>
      <c r="J76" s="55">
        <f t="shared" si="0"/>
        <v>1</v>
      </c>
      <c r="K76" s="53" t="s">
        <v>35</v>
      </c>
      <c r="L76" s="53" t="s">
        <v>4</v>
      </c>
      <c r="M76" s="56"/>
      <c r="N76" s="53"/>
      <c r="O76" s="53"/>
      <c r="P76" s="57"/>
      <c r="Q76" s="53"/>
      <c r="R76" s="53"/>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4">
        <f t="shared" si="1"/>
        <v>14494</v>
      </c>
      <c r="BB76" s="58">
        <f t="shared" si="2"/>
        <v>14494</v>
      </c>
      <c r="BC76" s="59" t="str">
        <f t="shared" si="3"/>
        <v>INR  Fourteen Thousand Four Hundred &amp; Ninety Four  Only</v>
      </c>
      <c r="IA76" s="17">
        <v>64</v>
      </c>
      <c r="IB76" s="24" t="s">
        <v>178</v>
      </c>
      <c r="IC76" s="17" t="s">
        <v>132</v>
      </c>
      <c r="ID76" s="17">
        <v>145</v>
      </c>
      <c r="IE76" s="18" t="s">
        <v>183</v>
      </c>
      <c r="IF76" s="18"/>
      <c r="IG76" s="18"/>
      <c r="IH76" s="18"/>
      <c r="II76" s="18"/>
    </row>
    <row r="77" spans="1:243" s="17" customFormat="1" ht="90" customHeight="1">
      <c r="A77" s="49">
        <v>65</v>
      </c>
      <c r="B77" s="50" t="s">
        <v>179</v>
      </c>
      <c r="C77" s="51" t="s">
        <v>133</v>
      </c>
      <c r="D77" s="52">
        <v>21</v>
      </c>
      <c r="E77" s="52" t="s">
        <v>183</v>
      </c>
      <c r="F77" s="52">
        <v>215.69</v>
      </c>
      <c r="G77" s="53"/>
      <c r="H77" s="53"/>
      <c r="I77" s="54" t="s">
        <v>34</v>
      </c>
      <c r="J77" s="55">
        <f t="shared" si="0"/>
        <v>1</v>
      </c>
      <c r="K77" s="53" t="s">
        <v>35</v>
      </c>
      <c r="L77" s="53" t="s">
        <v>4</v>
      </c>
      <c r="M77" s="56"/>
      <c r="N77" s="53"/>
      <c r="O77" s="53"/>
      <c r="P77" s="57"/>
      <c r="Q77" s="53"/>
      <c r="R77" s="53"/>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4">
        <f t="shared" si="1"/>
        <v>4529</v>
      </c>
      <c r="BB77" s="58">
        <f t="shared" si="2"/>
        <v>4529</v>
      </c>
      <c r="BC77" s="59" t="str">
        <f t="shared" si="3"/>
        <v>INR  Four Thousand Five Hundred &amp; Twenty Nine  Only</v>
      </c>
      <c r="IA77" s="17">
        <v>65</v>
      </c>
      <c r="IB77" s="24" t="s">
        <v>179</v>
      </c>
      <c r="IC77" s="17" t="s">
        <v>133</v>
      </c>
      <c r="ID77" s="17">
        <v>21</v>
      </c>
      <c r="IE77" s="18" t="s">
        <v>183</v>
      </c>
      <c r="IF77" s="18"/>
      <c r="IG77" s="18"/>
      <c r="IH77" s="18"/>
      <c r="II77" s="18"/>
    </row>
    <row r="78" spans="1:55" ht="48" customHeight="1">
      <c r="A78" s="48" t="s">
        <v>36</v>
      </c>
      <c r="B78" s="25"/>
      <c r="C78" s="26"/>
      <c r="D78" s="31"/>
      <c r="E78" s="31"/>
      <c r="F78" s="31"/>
      <c r="G78" s="31"/>
      <c r="H78" s="32"/>
      <c r="I78" s="32"/>
      <c r="J78" s="32"/>
      <c r="K78" s="32"/>
      <c r="L78" s="33"/>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5">
        <f>ROUND(SUM(BA13:BA77),0)</f>
        <v>680755</v>
      </c>
      <c r="BB78" s="36" t="e">
        <f>SUM(#REF!)</f>
        <v>#REF!</v>
      </c>
      <c r="BC78" s="37" t="str">
        <f>SpellNumber(L78,BA78)</f>
        <v>  Six Lakh Eighty Thousand Seven Hundred &amp; Fifty Five  Only</v>
      </c>
    </row>
    <row r="79" spans="1:55" ht="24" customHeight="1">
      <c r="A79" s="22" t="s">
        <v>37</v>
      </c>
      <c r="B79" s="27"/>
      <c r="C79" s="28"/>
      <c r="D79" s="38"/>
      <c r="E79" s="39" t="s">
        <v>42</v>
      </c>
      <c r="F79" s="29"/>
      <c r="G79" s="40"/>
      <c r="H79" s="41"/>
      <c r="I79" s="41"/>
      <c r="J79" s="41"/>
      <c r="K79" s="38"/>
      <c r="L79" s="42"/>
      <c r="M79" s="43"/>
      <c r="N79" s="44"/>
      <c r="O79" s="34"/>
      <c r="P79" s="34"/>
      <c r="Q79" s="34"/>
      <c r="R79" s="34"/>
      <c r="S79" s="3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5">
        <f>IF(ISBLANK(F79),0,IF(E79="Excess (+)",ROUND(BA78+(BA78*F79),0),IF(E79="Less (-)",ROUND(BA78+(BA78*F79*(-1)),0),IF(E79="At Par",BA78,0))))</f>
        <v>0</v>
      </c>
      <c r="BB79" s="46">
        <f>ROUND(BA79,0)</f>
        <v>0</v>
      </c>
      <c r="BC79" s="47" t="str">
        <f>SpellNumber($E$2,BB79)</f>
        <v>INR Zero Only</v>
      </c>
    </row>
    <row r="80" spans="1:55" ht="18" customHeight="1">
      <c r="A80" s="21" t="s">
        <v>38</v>
      </c>
      <c r="B80" s="30"/>
      <c r="C80" s="67" t="str">
        <f>SpellNumber($E$2,BB79)</f>
        <v>INR Zero Only</v>
      </c>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row>
  </sheetData>
  <sheetProtection password="D850" sheet="1"/>
  <autoFilter ref="A11:BC80"/>
  <mergeCells count="38">
    <mergeCell ref="D60:BC60"/>
    <mergeCell ref="D63:BC63"/>
    <mergeCell ref="D65:BC65"/>
    <mergeCell ref="D69:BC69"/>
    <mergeCell ref="D70:BC70"/>
    <mergeCell ref="D72:BC72"/>
    <mergeCell ref="D45:BC45"/>
    <mergeCell ref="D47:BC47"/>
    <mergeCell ref="D50:BC50"/>
    <mergeCell ref="D53:BC53"/>
    <mergeCell ref="D54:BC54"/>
    <mergeCell ref="D59:BC59"/>
    <mergeCell ref="C80:BC80"/>
    <mergeCell ref="A9:BC9"/>
    <mergeCell ref="D30:BC30"/>
    <mergeCell ref="D31:BC31"/>
    <mergeCell ref="D33:BC33"/>
    <mergeCell ref="D36:BC36"/>
    <mergeCell ref="D37:BC37"/>
    <mergeCell ref="D40:BC40"/>
    <mergeCell ref="D41:BC41"/>
    <mergeCell ref="D43:BC43"/>
    <mergeCell ref="D24:BC24"/>
    <mergeCell ref="D25:BC25"/>
    <mergeCell ref="D27:BC27"/>
    <mergeCell ref="D29:BC29"/>
    <mergeCell ref="A1:L1"/>
    <mergeCell ref="A4:BC4"/>
    <mergeCell ref="A5:BC5"/>
    <mergeCell ref="A6:BC6"/>
    <mergeCell ref="A7:BC7"/>
    <mergeCell ref="B8:BC8"/>
    <mergeCell ref="D13:BC13"/>
    <mergeCell ref="D14:BC14"/>
    <mergeCell ref="D16:BC16"/>
    <mergeCell ref="D17:BC17"/>
    <mergeCell ref="D19:BC19"/>
    <mergeCell ref="D22:BC22"/>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list" allowBlank="1" showErrorMessage="1" sqref="E7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allowBlank="1" showErrorMessage="1" sqref="D13:D14 D72 D19 K18 D16:D17 K20:K21 D22 K23 D24:D25 K26 D27 K28 D29:D31 K32 D33 K34:K35 D36:D37 K38:K39 D40:D41 K42 D43 K44 D45 K46 D47 K48:K49 D50 K51:K52 D53:D54 K55:K58 D59:D60 K61:K62 D63 K64 D65 K66:K68 D69:D70 K71 K73:K77 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73:H77 G18:H18 G20:H21 G23:H23 G26:H26 G28:H28 G32:H32 G34:H35 G38:H39 G42:H42 G44:H44 G46:H46 G48:H49 G51:H52 G55:H58 G61:H62 G64:H64 G66:H68 G71:H71 G15:H15">
      <formula1>0</formula1>
      <formula2>999999999999999</formula2>
    </dataValidation>
    <dataValidation allowBlank="1" showInputMessage="1" showErrorMessage="1" promptTitle="Addition / Deduction" prompt="Please Choose the correct One" sqref="J73:J77 J18 J20:J21 J23 J26 J28 J32 J34:J35 J38:J39 J42 J44 J46 J48:J49 J51:J52 J55:J58 J61:J62 J64 J66:J68 J71 J15">
      <formula1>0</formula1>
      <formula2>0</formula2>
    </dataValidation>
    <dataValidation type="list" showErrorMessage="1" sqref="I73:I77 I18 I20:I21 I23 I26 I28 I32 I34:I35 I38:I39 I42 I44 I46 I48:I49 I51:I52 I55:I58 I61:I62 I64 I66:I68 I71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73:O77 N18:O18 N20:O21 N23:O23 N26:O26 N28:O28 N32:O32 N34:O35 N38:O39 N42:O42 N44:O44 N46:O46 N48:O49 N51:O52 N55:O58 N61:O62 N64:O64 N66:O68 N71:O71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73:R77 R18 R20:R21 R23 R26 R28 R32 R34:R35 R38:R39 R42 R44 R46 R48:R49 R51:R52 R55:R58 R61:R62 R64 R66:R68 R71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73:Q77 Q18 Q20:Q21 Q23 Q26 Q28 Q32 Q34:Q35 Q38:Q39 Q42 Q44 Q46 Q48:Q49 Q51:Q52 Q55:Q58 Q61:Q62 Q64 Q66:Q68 Q71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73:M77 M18 M20:M21 M23 M26 M28 M32 M34:M35 M38:M39 M42 M44 M46 M48:M49 M51:M52 M55:M58 M61:M62 M64 M66:M68 M71 M15">
      <formula1>0</formula1>
      <formula2>999999999999999</formula2>
    </dataValidation>
    <dataValidation type="decimal" allowBlank="1" showInputMessage="1" showErrorMessage="1" promptTitle="Estimated Rate" prompt="Please enter the Rate for this item. " errorTitle="Invalid Entry" error="Only Numeric Values are allowed. " sqref="F73:F77 F18 F20:F21 F23 F26 F28 F32 F34:F35 F38:F39 F42 F44 F46 F48:F49 F51:F52 F55:F58 F61:F62 F64 F66:F68 F71 F1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7 L76">
      <formula1>"INR"</formula1>
    </dataValidation>
    <dataValidation allowBlank="1" showInputMessage="1" showErrorMessage="1" promptTitle="Itemcode/Make" prompt="Please enter text" sqref="C13:C77">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2024-03-22T08:15:57Z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