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65" windowHeight="12465"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'BoQ1'!$A$11:$BC$110</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'BoQ1'!$A$1:$BC$110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sharedStrings.xml><?xml version="1.0" encoding="utf-8"?>
<sst xmlns="http://schemas.openxmlformats.org/spreadsheetml/2006/main" count="603" uniqueCount="156">
  <si>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</si>
  <si>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</si>
  <si>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</si>
  <si>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</si>
  <si>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</si>
  <si>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</si>
  <si>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</si>
  <si>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</si>
  <si>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</si>
  <si>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</si>
  <si>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</si>
  <si>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</si>
  <si>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</si>
  <si>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</si>
  <si>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</si>
  <si>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</si>
  <si>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</si>
  <si>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</si>
  <si>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</si>
  <si>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</si>
  <si>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</si>
  <si>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</si>
  <si>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</si>
  <si>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</si>
  <si>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</si>
  <si>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</si>
  <si>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</si>
  <si>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</si>
  <si>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</si>
  <si>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</si>
  <si>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</si>
  <si>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</si>
  <si>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</si>
  <si>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</si>
  <si>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</si>
  <si>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</si>
  <si>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</si>
  <si>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</si>
  <si>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</si>
  <si>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</si>
  <si>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</si>
  <si>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</si>
  <si>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</si>
  <si>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</si>
  <si>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r>
      <t xml:space="preserve">TOTAL AMOUNT  
           in
     </t>
    </r>
    <r>
      <rPr>
        <b/>
        <sz val="11"/>
        <color indexed="10"/>
        <rFont val="Arial"/>
        <family val="2"/>
      </rPr>
      <t xml:space="preserve"> Rs.      P</t>
    </r>
  </si>
  <si>
    <t>INR Zero Only</t>
  </si>
  <si>
    <t>Excess (+)</t>
  </si>
  <si>
    <t>Tender Inviting Authority: DOIP, IIT Kanpur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</si>
  <si>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</si>
  <si>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3 module</t>
  </si>
  <si>
    <t>6 module</t>
  </si>
  <si>
    <t>Nos.</t>
  </si>
  <si>
    <t xml:space="preserve">End cap </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</si>
  <si>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</si>
  <si>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</si>
  <si>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REINFORCED CEMENT CONCRETE</t>
  </si>
  <si>
    <t>Centering and shuttering including strutting, propping etc. and removal of form for</t>
  </si>
  <si>
    <t>Thermo-Mechanically Treated bars of grade Fe-500D or more.</t>
  </si>
  <si>
    <t>MASONRY WORK</t>
  </si>
  <si>
    <t>FLOORING</t>
  </si>
  <si>
    <t>FINISHING</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</si>
  <si>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</si>
  <si>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</si>
  <si>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</si>
  <si>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</si>
  <si>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</si>
  <si>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Dismantling and Demolishing</t>
  </si>
  <si>
    <t>Dismantling tile work in floors and roofs laid in cement mortar including stacking material within 50 metres lead.</t>
  </si>
  <si>
    <t>For thickness of tiles 10 mm to 25 mm</t>
  </si>
  <si>
    <t>cum</t>
  </si>
  <si>
    <t>sqm</t>
  </si>
  <si>
    <t>kg</t>
  </si>
  <si>
    <t>each</t>
  </si>
  <si>
    <t>Painting with synthetic enamel paint of approved brand and manufacture of required colour to give an even shade :</t>
  </si>
  <si>
    <t>Removing dry or oil bound distemper, water proofing cement paint and the like by scrapping, sand papering and preparing the surface smooth including necessary repairs to scratches etc. complete.</t>
  </si>
  <si>
    <t>REPAIRS TO BUILDING</t>
  </si>
  <si>
    <t>Dismantling aluminium/ Gypsum partitions, doors, windows, fixed glazing and false ceiling including disposal of unserviceable material and stacking of serviceable material with in 50 meters lead as directed by Engineer-in-charge.</t>
  </si>
  <si>
    <t xml:space="preserve">Supplying and drawing following sizes of FRLS PVC insulated copper conductor, single core cable in the existing surface/ recessed steel/ PVC conduit as required. </t>
  </si>
  <si>
    <t xml:space="preserve">3 x 1.5 sq. mm </t>
  </si>
  <si>
    <t xml:space="preserve">3 x 4 sq. mm </t>
  </si>
  <si>
    <t>Supply and fixing of 32 x 20 mm DLP mini- trunking  white-system with independent cover  etc. as required complete.</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</si>
  <si>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</si>
  <si>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</si>
  <si>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</si>
  <si>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</si>
  <si>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</si>
  <si>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</si>
  <si>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</si>
  <si>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</si>
  <si>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</si>
  <si>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</si>
  <si>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</si>
  <si>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 xml:space="preserve">Supplying and fixing following modular switch/ socket on the existing clip-on frame fixed on 85mm cover of 105 x 50 mm DLP plastic trunking including connections etc. as required complete. </t>
  </si>
  <si>
    <t xml:space="preserve">6 A switch </t>
  </si>
  <si>
    <t xml:space="preserve">20 A switch </t>
  </si>
  <si>
    <t xml:space="preserve">6 A pin 2/3 pin socket outlet </t>
  </si>
  <si>
    <t xml:space="preserve">6/16 A 3 pin socket outlet </t>
  </si>
  <si>
    <t xml:space="preserve">Supplying and fixing following rating, 240/415 V, 10 kA, "C" curve, miniature circuit breaker suitable for inductive load of following poles in the existing MCB DB complete with connections, testing and commissioning etc. as required. </t>
  </si>
  <si>
    <t>S &amp; F metal enclosure suitable for DP/TPN  MCB / DP ELCB on surface or recessed etc as reqd.</t>
  </si>
  <si>
    <t>Dismantling the old conduit pipe/wood batten of all sizes from surface/recessed &amp; making good the damages I/c filling the holes of the surface etc as reqd. and depositing it  in sectional store.</t>
  </si>
  <si>
    <t>Fixing 20/25/32 mm conduit pipe/ DLP on surface with clamp/in recessed only conduit pipe supplied by department.(Free of cost)</t>
  </si>
  <si>
    <t>Dismantling concealed &amp; damaged DB/TPN Switches/starter/ loose wire boxes along with all accessories and depositing the same in the sectional store repairing the damages as  reqd complete.</t>
  </si>
  <si>
    <t>Fixing MS Box up to 250 x 300 x100 mm including pole fuse box and painting. with enamel paint as reqd</t>
  </si>
  <si>
    <t>Metre</t>
  </si>
  <si>
    <t>Meter</t>
  </si>
  <si>
    <t xml:space="preserve">No.  </t>
  </si>
  <si>
    <t>Carriage of Materials</t>
  </si>
  <si>
    <t>By Mechanical Transport including loading,unloading and stacking</t>
  </si>
  <si>
    <t>Earth Lead - 1 km</t>
  </si>
  <si>
    <t>Bricks Lead - 1 km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</si>
  <si>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</si>
  <si>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</si>
  <si>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</si>
  <si>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Providing and laying in position specified grade of reinforced cement concrete, excluding the cost of centering, shuttering, finishing and reinforcement - All work up to plinth level :</t>
  </si>
  <si>
    <t>1:1.5:3 (1 cement : 1.5 coarse sand (zone-III) derived from natural sources : 3 graded stone aggregate 20 mm nominal size de rived from natural sources)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</si>
  <si>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</si>
  <si>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</si>
  <si>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Columns, Pillars, Piers, Abutments, Posts and Struts</t>
  </si>
  <si>
    <t>Steel reinforcement for R.C.C. work including straightening, cutting, bending, placing in position and binding all complete upto plinth level.</t>
  </si>
  <si>
    <t>Half brick masonry with common burnt clay F.P.S. (non modular) bricks of class designation 7.5 in foundations and plinth in :</t>
  </si>
  <si>
    <t>cement mortar 1:4 (1 cement : 4 coarse sand)</t>
  </si>
  <si>
    <t>52 mm thick cement concrete flooring with concrete hardener topping, under layer 40 mm thick cement concrete 1:2:4 (1 cement : 2 coarse sand : 4 graded stone aggregate 20 mm nominal size) and top layer 12 mm thick cement hardener consisting of mix 1:2 (1 cement hardener mix : 2 graded stone aggregate 6 mm nominal size) by volume, hardening compound mixed @ 2 litre per 50 kg of cement or as per manufacturer's specifications. This includes cost of cement slurry, but excluding the cost of nosing of steps etc. complete.</t>
  </si>
  <si>
    <t>Cement plaster skirting up to 30 cm height, with cement mortar 1:3 (1 cement : 3 coarse sand), finished with a floating coat of neat cement.</t>
  </si>
  <si>
    <t>18 mm thick</t>
  </si>
  <si>
    <t>One or more coats on old work</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</si>
  <si>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</si>
  <si>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</si>
  <si>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</si>
  <si>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</si>
  <si>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</si>
  <si>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</si>
  <si>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</si>
  <si>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</si>
  <si>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</si>
  <si>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</si>
  <si>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NEW TECHNOLOGIES AND MATERIALS</t>
  </si>
  <si>
    <t>Fixing of available aluminium partition, door/window / ventilator including necessary filling up the gaps at junctions, C.P. Brass / Stainless steel screws , all complete as per direction of Engineer-in-Charge.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</si>
  <si>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</si>
  <si>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</si>
  <si>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6 x 6 sq. mm </t>
  </si>
  <si>
    <t xml:space="preserve">Supply and fixing of following accessories suitable for 32 mm x 20 mm size  plastic trunking white system. </t>
  </si>
  <si>
    <t>internal / external angle</t>
  </si>
  <si>
    <t>changeable flat angle</t>
  </si>
  <si>
    <t>flat junction</t>
  </si>
  <si>
    <t>Triple pole 5 A to 32 A</t>
  </si>
  <si>
    <t>Triple pole and neutral 5 A to 32 A</t>
  </si>
  <si>
    <t xml:space="preserve"> 2 module</t>
  </si>
  <si>
    <t>Supplying and fixing exhaust fan shutter for following sizes exhaust fan on rag bolts as reqd complete.</t>
  </si>
  <si>
    <t>for 450 mm / 18" sweep</t>
  </si>
  <si>
    <t>Supply, Installation testing and commissioning of following seep, copper wound, 900 RPM, 220 volt AC, 50 Hz exhaust fan in the existing opening  etc as required complete.</t>
  </si>
  <si>
    <t>450 mm / 18" sweep</t>
  </si>
  <si>
    <t>1000 Nos</t>
  </si>
  <si>
    <t>Sqm</t>
  </si>
  <si>
    <t>Cum</t>
  </si>
  <si>
    <t>Name of Work: Modification works in the structural lab of Aerospace Engineering, IIT Kanpur (SH: Civil &amp; Electrical)</t>
  </si>
  <si>
    <t>NIT No:   Composite/15/02/2024-1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</si>
</sst>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5">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Calibri"/>
      <family val="2"/>
    </font>
    <font>
      <sz val="12"/>
      <name val="Calibri"/>
      <family val="2"/>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s>
  <cellStyleXfs count="71">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46" fillId="0" borderId="0" applyFont="0" applyFill="0" applyBorder="0" applyAlignment="0" applyProtection="0"/>
    <xf numFmtId="41"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46"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79">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8" fillId="0" borderId="12" xfId="59" applyFont="1" applyBorder="1" applyAlignment="1">
      <alignment horizontal="left" vertical="top"/>
      <protection/>
    </xf>
    <xf numFmtId="0" fontId="8" fillId="0" borderId="13" xfId="56" applyFont="1" applyBorder="1" applyAlignment="1">
      <alignment horizontal="center" vertical="top" wrapText="1"/>
      <protection/>
    </xf>
    <xf numFmtId="0" fontId="8" fillId="0" borderId="14" xfId="59" applyFont="1" applyBorder="1" applyAlignment="1">
      <alignment horizontal="left" vertical="top"/>
      <protection/>
    </xf>
    <xf numFmtId="0" fontId="8" fillId="0" borderId="15" xfId="59" applyFont="1" applyBorder="1" applyAlignment="1">
      <alignment horizontal="left" vertical="top"/>
      <protection/>
    </xf>
    <xf numFmtId="0" fontId="7" fillId="0" borderId="0" xfId="59" applyFont="1" applyFill="1" applyAlignment="1">
      <alignment horizontal="center" vertical="center"/>
      <protection/>
    </xf>
    <xf numFmtId="0" fontId="8" fillId="0" borderId="14"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20" fillId="0" borderId="16" xfId="59" applyFont="1" applyBorder="1" applyAlignment="1">
      <alignment horizontal="left" vertical="top"/>
      <protection/>
    </xf>
    <xf numFmtId="0" fontId="21" fillId="0" borderId="17" xfId="59" applyFont="1" applyBorder="1" applyAlignment="1">
      <alignment vertical="top"/>
      <protection/>
    </xf>
    <xf numFmtId="0" fontId="20" fillId="0" borderId="18" xfId="59" applyFont="1" applyBorder="1" applyAlignment="1">
      <alignment horizontal="left" vertical="top"/>
      <protection/>
    </xf>
    <xf numFmtId="0" fontId="22" fillId="0" borderId="11" xfId="56" applyFont="1" applyBorder="1" applyAlignment="1">
      <alignment vertical="top"/>
      <protection/>
    </xf>
    <xf numFmtId="10" fontId="23" fillId="33" borderId="10" xfId="67" applyNumberFormat="1" applyFont="1" applyFill="1" applyBorder="1" applyAlignment="1" applyProtection="1">
      <alignment horizontal="center" vertical="center"/>
      <protection locked="0"/>
    </xf>
    <xf numFmtId="0" fontId="21" fillId="0" borderId="0" xfId="59" applyFont="1" applyAlignment="1">
      <alignment horizontal="center" vertical="top"/>
      <protection/>
    </xf>
    <xf numFmtId="0" fontId="18" fillId="0" borderId="19" xfId="59" applyFont="1" applyBorder="1" applyAlignment="1">
      <alignment horizontal="center" vertical="top"/>
      <protection/>
    </xf>
    <xf numFmtId="0" fontId="21" fillId="0" borderId="19" xfId="59" applyFont="1" applyBorder="1" applyAlignment="1">
      <alignment horizontal="center" vertical="top"/>
      <protection/>
    </xf>
    <xf numFmtId="0" fontId="21" fillId="0" borderId="0" xfId="56" applyFont="1" applyAlignment="1">
      <alignment horizontal="center" vertical="top"/>
      <protection/>
    </xf>
    <xf numFmtId="2" fontId="18" fillId="0" borderId="15" xfId="59" applyNumberFormat="1" applyFont="1" applyFill="1" applyBorder="1" applyAlignment="1">
      <alignment horizontal="center" vertical="top"/>
      <protection/>
    </xf>
    <xf numFmtId="2" fontId="18" fillId="0" borderId="20" xfId="59" applyNumberFormat="1" applyFont="1" applyBorder="1" applyAlignment="1">
      <alignment horizontal="center" vertical="top"/>
      <protection/>
    </xf>
    <xf numFmtId="0" fontId="21" fillId="0" borderId="21" xfId="59" applyFont="1" applyBorder="1" applyAlignment="1">
      <alignment horizontal="center" vertical="top" wrapText="1"/>
      <protection/>
    </xf>
    <xf numFmtId="0" fontId="18" fillId="0" borderId="10" xfId="59" applyFont="1" applyFill="1" applyBorder="1" applyAlignment="1" applyProtection="1">
      <alignment horizontal="center" vertical="center" wrapText="1"/>
      <protection locked="0"/>
    </xf>
    <xf numFmtId="0" fontId="23" fillId="33" borderId="10" xfId="59" applyFont="1" applyFill="1" applyBorder="1" applyAlignment="1" applyProtection="1">
      <alignment horizontal="center" vertical="center" wrapText="1"/>
      <protection locked="0"/>
    </xf>
    <xf numFmtId="0" fontId="22" fillId="0" borderId="10" xfId="59" applyFont="1" applyBorder="1" applyAlignment="1">
      <alignment horizontal="center" vertical="top"/>
      <protection/>
    </xf>
    <xf numFmtId="0" fontId="21" fillId="0" borderId="10" xfId="56" applyFont="1" applyBorder="1" applyAlignment="1">
      <alignment horizontal="center" vertical="top"/>
      <protection/>
    </xf>
    <xf numFmtId="0" fontId="18" fillId="0" borderId="10" xfId="59" applyFont="1" applyBorder="1" applyAlignment="1" applyProtection="1">
      <alignment horizontal="center" vertical="center" wrapText="1"/>
      <protection locked="0"/>
    </xf>
    <xf numFmtId="0" fontId="18" fillId="0" borderId="10" xfId="67" applyNumberFormat="1" applyFont="1" applyFill="1" applyBorder="1" applyAlignment="1" applyProtection="1">
      <alignment horizontal="center" vertical="center" wrapText="1"/>
      <protection locked="0"/>
    </xf>
    <xf numFmtId="0" fontId="18" fillId="0" borderId="10" xfId="59" applyFont="1" applyBorder="1" applyAlignment="1">
      <alignment horizontal="center" vertical="center" wrapText="1"/>
      <protection/>
    </xf>
    <xf numFmtId="2" fontId="19" fillId="0" borderId="12" xfId="59" applyNumberFormat="1" applyFont="1" applyFill="1" applyBorder="1" applyAlignment="1">
      <alignment horizontal="center" vertical="top"/>
      <protection/>
    </xf>
    <xf numFmtId="2" fontId="18" fillId="0" borderId="22" xfId="59" applyNumberFormat="1" applyFont="1" applyBorder="1" applyAlignment="1">
      <alignment horizontal="center" vertical="top"/>
      <protection/>
    </xf>
    <xf numFmtId="0" fontId="21" fillId="0" borderId="12" xfId="59" applyFont="1" applyBorder="1" applyAlignment="1">
      <alignment horizontal="center" vertical="top" wrapText="1"/>
      <protection/>
    </xf>
    <xf numFmtId="0" fontId="64" fillId="0" borderId="13"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3" xfId="0" applyFont="1" applyFill="1" applyBorder="1" applyAlignment="1">
      <alignment horizontal="center" vertical="center" wrapText="1"/>
    </xf>
    <xf numFmtId="2" fontId="24" fillId="0" borderId="13" xfId="0" applyNumberFormat="1" applyFont="1" applyFill="1" applyBorder="1" applyAlignment="1">
      <alignment horizontal="center" vertical="center"/>
    </xf>
    <xf numFmtId="2" fontId="25" fillId="0" borderId="13" xfId="59" applyNumberFormat="1" applyFont="1" applyBorder="1" applyAlignment="1">
      <alignment horizontal="center" vertical="center"/>
      <protection/>
    </xf>
    <xf numFmtId="0" fontId="26" fillId="0" borderId="13" xfId="59" applyFont="1" applyBorder="1" applyAlignment="1">
      <alignment horizontal="center" vertical="center" wrapText="1"/>
      <protection/>
    </xf>
    <xf numFmtId="0" fontId="8" fillId="0" borderId="13" xfId="56" applyFont="1" applyFill="1" applyBorder="1" applyAlignment="1">
      <alignment horizontal="center" vertical="top" wrapText="1"/>
      <protection/>
    </xf>
    <xf numFmtId="2" fontId="25" fillId="0" borderId="13" xfId="56" applyNumberFormat="1" applyFont="1" applyFill="1" applyBorder="1" applyAlignment="1" applyProtection="1">
      <alignment horizontal="center" vertical="center"/>
      <protection locked="0"/>
    </xf>
    <xf numFmtId="2" fontId="26" fillId="0" borderId="13" xfId="59" applyNumberFormat="1" applyFont="1" applyFill="1" applyBorder="1" applyAlignment="1">
      <alignment horizontal="center" vertical="center"/>
      <protection/>
    </xf>
    <xf numFmtId="2" fontId="26" fillId="0" borderId="13" xfId="56" applyNumberFormat="1" applyFont="1" applyFill="1" applyBorder="1" applyAlignment="1">
      <alignment horizontal="center" vertical="center"/>
      <protection/>
    </xf>
    <xf numFmtId="2" fontId="25" fillId="33" borderId="13" xfId="56" applyNumberFormat="1" applyFont="1" applyFill="1" applyBorder="1" applyAlignment="1" applyProtection="1">
      <alignment horizontal="center" vertical="center"/>
      <protection locked="0"/>
    </xf>
    <xf numFmtId="2" fontId="25" fillId="0" borderId="13" xfId="56" applyNumberFormat="1" applyFont="1" applyBorder="1" applyAlignment="1" applyProtection="1">
      <alignment horizontal="center" vertical="center"/>
      <protection locked="0"/>
    </xf>
    <xf numFmtId="2" fontId="25" fillId="0" borderId="13" xfId="56" applyNumberFormat="1" applyFont="1" applyBorder="1" applyAlignment="1" applyProtection="1">
      <alignment horizontal="center" vertical="center" wrapText="1"/>
      <protection locked="0"/>
    </xf>
    <xf numFmtId="2" fontId="25" fillId="0" borderId="13" xfId="58" applyNumberFormat="1" applyFont="1" applyBorder="1" applyAlignment="1">
      <alignment horizontal="center" vertical="center"/>
      <protection/>
    </xf>
    <xf numFmtId="0" fontId="43" fillId="0" borderId="13" xfId="0" applyFont="1" applyFill="1" applyBorder="1" applyAlignment="1">
      <alignment vertical="center" wrapText="1"/>
    </xf>
    <xf numFmtId="0" fontId="44" fillId="0" borderId="13" xfId="56" applyFont="1" applyFill="1" applyBorder="1" applyAlignment="1">
      <alignment vertical="top" wrapText="1"/>
      <protection/>
    </xf>
    <xf numFmtId="0" fontId="6" fillId="0" borderId="0" xfId="56" applyFont="1" applyAlignment="1">
      <alignment wrapText="1"/>
      <protection/>
    </xf>
    <xf numFmtId="0" fontId="8" fillId="0" borderId="23" xfId="56" applyFont="1" applyFill="1" applyBorder="1" applyAlignment="1">
      <alignment horizontal="center" vertical="top"/>
      <protection/>
    </xf>
    <xf numFmtId="0" fontId="8" fillId="0" borderId="24" xfId="56" applyFont="1" applyFill="1" applyBorder="1" applyAlignment="1">
      <alignment horizontal="center" vertical="top"/>
      <protection/>
    </xf>
    <xf numFmtId="0" fontId="8" fillId="0" borderId="25" xfId="56" applyFont="1" applyFill="1" applyBorder="1" applyAlignment="1">
      <alignment horizontal="center" vertical="top"/>
      <protection/>
    </xf>
    <xf numFmtId="0" fontId="15" fillId="0" borderId="14" xfId="59" applyFont="1" applyBorder="1" applyAlignment="1">
      <alignment horizontal="center" vertical="top" wrapText="1"/>
      <protection/>
    </xf>
    <xf numFmtId="0" fontId="15" fillId="0" borderId="18" xfId="59" applyFont="1" applyBorder="1" applyAlignment="1">
      <alignment horizontal="center" vertical="top" wrapText="1"/>
      <protection/>
    </xf>
    <xf numFmtId="0" fontId="15" fillId="0" borderId="26" xfId="59" applyFont="1" applyBorder="1" applyAlignment="1">
      <alignment horizontal="center" vertical="top" wrapText="1"/>
      <protection/>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19" xfId="56" applyFont="1" applyFill="1" applyBorder="1" applyAlignment="1" applyProtection="1">
      <alignment horizontal="center" wrapText="1"/>
      <protection locked="0"/>
    </xf>
    <xf numFmtId="0" fontId="11" fillId="0" borderId="19" xfId="56" applyFont="1" applyBorder="1" applyAlignment="1" applyProtection="1">
      <alignment horizontal="center" wrapText="1"/>
      <protection locked="0"/>
    </xf>
    <xf numFmtId="0" fontId="8" fillId="33" borderId="12" xfId="59" applyFont="1" applyFill="1" applyBorder="1" applyAlignment="1" applyProtection="1">
      <alignment horizontal="left" vertical="top"/>
      <protection locked="0"/>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16"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Electrical/DJAC%2009.08.2023\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110"/>
  <sheetViews>
    <sheetView showGridLines="0" zoomScale="77" zoomScaleNormal="77" zoomScalePageLayoutView="0" workbookViewId="0" topLeftCell="A1">
      <selection activeCell="B18" sqref="B18"/>
    </sheetView>
  </sheetViews>
  <sheetFormatPr defaultColWidth="9.140625" defaultRowHeight="15"/>
  <cols>
    <col min="1" max="1" width="9.57421875" style="1" customWidth="1"/>
    <col min="2" max="2" width="64.57421875" style="1" customWidth="1"/>
    <col min="3" max="3" width="26.140625" style="1" hidden="1" customWidth="1"/>
    <col min="4" max="4" width="14.421875" style="1" customWidth="1"/>
    <col min="5" max="5" width="13.851562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1" customWidth="1"/>
    <col min="56" max="57" width="9.140625" style="1" customWidth="1"/>
    <col min="58" max="58" width="12.140625" style="1" bestFit="1" customWidth="1"/>
    <col min="59" max="233" width="9.140625" style="1" customWidth="1"/>
    <col min="234" max="238" width="9.140625" style="3" customWidth="1"/>
    <col min="239" max="16384" width="9.140625" style="1" customWidth="1"/>
  </cols>
  <sheetData>
    <row r="1" spans="1:238" s="4" customFormat="1" ht="27" customHeight="1">
      <c r="A1" s="69" t="str">
        <f>B2&amp;" BoQ"</f>
        <v>Percentage BoQ</v>
      </c>
      <c r="B1" s="69"/>
      <c r="C1" s="69"/>
      <c r="D1" s="69"/>
      <c r="E1" s="69"/>
      <c r="F1" s="69"/>
      <c r="G1" s="69"/>
      <c r="H1" s="69"/>
      <c r="I1" s="69"/>
      <c r="J1" s="69"/>
      <c r="K1" s="69"/>
      <c r="L1" s="69"/>
      <c r="O1" s="5"/>
      <c r="P1" s="5"/>
      <c r="Q1" s="6"/>
      <c r="HZ1" s="6"/>
      <c r="IA1" s="6"/>
      <c r="IB1" s="6"/>
      <c r="IC1" s="6"/>
      <c r="ID1" s="6"/>
    </row>
    <row r="2" spans="1:17" s="4" customFormat="1" ht="25.5" customHeight="1" hidden="1">
      <c r="A2" s="7" t="s">
        <v>0</v>
      </c>
      <c r="B2" s="7" t="s">
        <v>1</v>
      </c>
      <c r="C2" s="7" t="s">
        <v>2</v>
      </c>
      <c r="D2" s="21"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70" t="s">
        <v>47</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HZ4" s="10"/>
      <c r="IA4" s="10"/>
      <c r="IB4" s="10"/>
      <c r="IC4" s="10"/>
      <c r="ID4" s="10"/>
    </row>
    <row r="5" spans="1:238" s="9" customFormat="1" ht="38.25" customHeight="1">
      <c r="A5" s="70" t="s">
        <v>154</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HZ5" s="10"/>
      <c r="IA5" s="10"/>
      <c r="IB5" s="10"/>
      <c r="IC5" s="10"/>
      <c r="ID5" s="10"/>
    </row>
    <row r="6" spans="1:238" s="9" customFormat="1" ht="30.75" customHeight="1">
      <c r="A6" s="70" t="s">
        <v>155</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HZ6" s="10"/>
      <c r="IA6" s="10"/>
      <c r="IB6" s="10"/>
      <c r="IC6" s="10"/>
      <c r="ID6" s="10"/>
    </row>
    <row r="7" spans="1:238" s="9" customFormat="1" ht="29.25" customHeight="1" hidden="1">
      <c r="A7" s="72"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HZ7" s="10"/>
      <c r="IA7" s="10"/>
      <c r="IB7" s="10"/>
      <c r="IC7" s="10"/>
      <c r="ID7" s="10"/>
    </row>
    <row r="8" spans="1:238" s="11" customFormat="1" ht="58.5" customHeight="1">
      <c r="A8" s="22"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HZ8" s="5"/>
      <c r="IA8" s="5"/>
      <c r="IB8" s="5"/>
      <c r="IC8" s="5"/>
      <c r="ID8" s="5"/>
    </row>
    <row r="9" spans="1:238" s="4" customFormat="1" ht="61.5" customHeight="1">
      <c r="A9" s="75" t="s">
        <v>48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HZ9" s="6"/>
      <c r="IA9" s="6"/>
      <c r="IB9" s="6"/>
      <c r="IC9" s="6"/>
      <c r="ID9" s="6"/>
    </row>
    <row r="10" spans="1:238" s="13" customFormat="1" ht="18.75" customHeight="1">
      <c r="A10" s="23" t="s">
        <v>8</v>
      </c>
      <c r="B10" s="12" t="s">
        <v>9</v>
      </c>
      <c r="C10" s="12" t="s">
        <v>9</v>
      </c>
      <c r="D10" s="12" t="s">
        <v>8</v>
      </c>
      <c r="E10" s="12" t="s">
        <v>9</v>
      </c>
      <c r="F10" s="12" t="s">
        <v>10</v>
      </c>
      <c r="G10" s="12" t="s">
        <v>10</v>
      </c>
      <c r="H10" s="12" t="s">
        <v>11</v>
      </c>
      <c r="I10" s="12" t="s">
        <v>9</v>
      </c>
      <c r="J10" s="12" t="s">
        <v>8</v>
      </c>
      <c r="K10" s="12" t="s">
        <v>12</v>
      </c>
      <c r="L10" s="12" t="s">
        <v>9</v>
      </c>
      <c r="M10" s="12" t="s">
        <v>8</v>
      </c>
      <c r="N10" s="12" t="s">
        <v>10</v>
      </c>
      <c r="O10" s="12" t="s">
        <v>10</v>
      </c>
      <c r="P10" s="12" t="s">
        <v>10</v>
      </c>
      <c r="Q10" s="12" t="s">
        <v>10</v>
      </c>
      <c r="R10" s="12" t="s">
        <v>11</v>
      </c>
      <c r="S10" s="12" t="s">
        <v>11</v>
      </c>
      <c r="T10" s="12" t="s">
        <v>10</v>
      </c>
      <c r="U10" s="12" t="s">
        <v>10</v>
      </c>
      <c r="V10" s="12" t="s">
        <v>10</v>
      </c>
      <c r="W10" s="12" t="s">
        <v>10</v>
      </c>
      <c r="X10" s="12" t="s">
        <v>11</v>
      </c>
      <c r="Y10" s="12" t="s">
        <v>11</v>
      </c>
      <c r="Z10" s="12" t="s">
        <v>10</v>
      </c>
      <c r="AA10" s="12" t="s">
        <v>10</v>
      </c>
      <c r="AB10" s="12" t="s">
        <v>10</v>
      </c>
      <c r="AC10" s="12" t="s">
        <v>10</v>
      </c>
      <c r="AD10" s="12" t="s">
        <v>11</v>
      </c>
      <c r="AE10" s="12" t="s">
        <v>11</v>
      </c>
      <c r="AF10" s="12" t="s">
        <v>10</v>
      </c>
      <c r="AG10" s="12" t="s">
        <v>10</v>
      </c>
      <c r="AH10" s="12" t="s">
        <v>10</v>
      </c>
      <c r="AI10" s="12" t="s">
        <v>10</v>
      </c>
      <c r="AJ10" s="12" t="s">
        <v>11</v>
      </c>
      <c r="AK10" s="12" t="s">
        <v>11</v>
      </c>
      <c r="AL10" s="12" t="s">
        <v>10</v>
      </c>
      <c r="AM10" s="12" t="s">
        <v>10</v>
      </c>
      <c r="AN10" s="12" t="s">
        <v>10</v>
      </c>
      <c r="AO10" s="12" t="s">
        <v>10</v>
      </c>
      <c r="AP10" s="12" t="s">
        <v>11</v>
      </c>
      <c r="AQ10" s="12" t="s">
        <v>11</v>
      </c>
      <c r="AR10" s="12" t="s">
        <v>10</v>
      </c>
      <c r="AS10" s="12" t="s">
        <v>10</v>
      </c>
      <c r="AT10" s="12" t="s">
        <v>8</v>
      </c>
      <c r="AU10" s="12" t="s">
        <v>8</v>
      </c>
      <c r="AV10" s="12" t="s">
        <v>11</v>
      </c>
      <c r="AW10" s="12" t="s">
        <v>11</v>
      </c>
      <c r="AX10" s="12" t="s">
        <v>8</v>
      </c>
      <c r="AY10" s="12" t="s">
        <v>8</v>
      </c>
      <c r="AZ10" s="12" t="s">
        <v>13</v>
      </c>
      <c r="BA10" s="12" t="s">
        <v>8</v>
      </c>
      <c r="BB10" s="12" t="s">
        <v>8</v>
      </c>
      <c r="BC10" s="12" t="s">
        <v>9</v>
      </c>
      <c r="HZ10" s="14"/>
      <c r="IA10" s="14"/>
      <c r="IB10" s="14"/>
      <c r="IC10" s="14"/>
      <c r="ID10" s="14"/>
    </row>
    <row r="11" spans="1:238" s="13" customFormat="1" ht="67.5" customHeight="1">
      <c r="A11" s="23" t="s">
        <v>14</v>
      </c>
      <c r="B11" s="12" t="s">
        <v>15</v>
      </c>
      <c r="C11" s="12" t="s">
        <v>16</v>
      </c>
      <c r="D11" s="12" t="s">
        <v>17</v>
      </c>
      <c r="E11" s="12" t="s">
        <v>18</v>
      </c>
      <c r="F11" s="12" t="s">
        <v>40</v>
      </c>
      <c r="G11" s="12"/>
      <c r="H11" s="12"/>
      <c r="I11" s="12" t="s">
        <v>19</v>
      </c>
      <c r="J11" s="12" t="s">
        <v>20</v>
      </c>
      <c r="K11" s="12" t="s">
        <v>21</v>
      </c>
      <c r="L11" s="12" t="s">
        <v>22</v>
      </c>
      <c r="M11" s="15" t="s">
        <v>23</v>
      </c>
      <c r="N11" s="12" t="s">
        <v>24</v>
      </c>
      <c r="O11" s="12" t="s">
        <v>25</v>
      </c>
      <c r="P11" s="12" t="s">
        <v>26</v>
      </c>
      <c r="Q11" s="12" t="s">
        <v>27</v>
      </c>
      <c r="R11" s="12"/>
      <c r="S11" s="12"/>
      <c r="T11" s="12" t="s">
        <v>28</v>
      </c>
      <c r="U11" s="12" t="s">
        <v>29</v>
      </c>
      <c r="V11" s="12" t="s">
        <v>30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44</v>
      </c>
      <c r="BB11" s="16" t="s">
        <v>31</v>
      </c>
      <c r="BC11" s="16" t="s">
        <v>32</v>
      </c>
      <c r="HZ11" s="14"/>
      <c r="IA11" s="14"/>
      <c r="IB11" s="14"/>
      <c r="IC11" s="14"/>
      <c r="ID11" s="14"/>
    </row>
    <row r="12" spans="1:238" s="13" customFormat="1" ht="15">
      <c r="A12" s="52">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7</v>
      </c>
      <c r="BB12" s="18">
        <v>54</v>
      </c>
      <c r="BC12" s="18">
        <v>8</v>
      </c>
      <c r="HZ12" s="14"/>
      <c r="IA12" s="14"/>
      <c r="IB12" s="14"/>
      <c r="IC12" s="14"/>
      <c r="ID12" s="14"/>
    </row>
    <row r="13" spans="1:238" s="13" customFormat="1" ht="15.75">
      <c r="A13" s="52">
        <v>1</v>
      </c>
      <c r="B13" s="60" t="s">
        <v>106</v>
      </c>
      <c r="C13" s="46" t="s">
        <v>42</v>
      </c>
      <c r="D13" s="63"/>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5"/>
      <c r="HZ13" s="14"/>
      <c r="IA13" s="14">
        <v>1</v>
      </c>
      <c r="IB13" s="14" t="s">
        <v>106</v>
      </c>
      <c r="IC13" s="14" t="s">
        <v>42</v>
      </c>
      <c r="ID13" s="14"/>
    </row>
    <row r="14" spans="1:238" s="13" customFormat="1" ht="15.75">
      <c r="A14" s="52">
        <v>2</v>
      </c>
      <c r="B14" s="60" t="s">
        <v>107</v>
      </c>
      <c r="C14" s="46" t="s">
        <v>43</v>
      </c>
      <c r="D14" s="63"/>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5"/>
      <c r="HZ14" s="14"/>
      <c r="IA14" s="14">
        <v>2</v>
      </c>
      <c r="IB14" s="14" t="s">
        <v>107</v>
      </c>
      <c r="IC14" s="14" t="s">
        <v>43</v>
      </c>
      <c r="ID14" s="14"/>
    </row>
    <row r="15" spans="1:239" s="13" customFormat="1" ht="15.75">
      <c r="A15" s="52">
        <v>3</v>
      </c>
      <c r="B15" s="61" t="s">
        <v>108</v>
      </c>
      <c r="C15" s="52"/>
      <c r="D15" s="47">
        <v>23</v>
      </c>
      <c r="E15" s="48" t="s">
        <v>69</v>
      </c>
      <c r="F15" s="49">
        <v>158.18</v>
      </c>
      <c r="G15" s="53"/>
      <c r="H15" s="53"/>
      <c r="I15" s="54" t="s">
        <v>33</v>
      </c>
      <c r="J15" s="55">
        <f>IF(I15="Less(-)",-1,1)</f>
        <v>1</v>
      </c>
      <c r="K15" s="53" t="s">
        <v>34</v>
      </c>
      <c r="L15" s="53" t="s">
        <v>4</v>
      </c>
      <c r="M15" s="56"/>
      <c r="N15" s="57"/>
      <c r="O15" s="57"/>
      <c r="P15" s="58"/>
      <c r="Q15" s="57"/>
      <c r="R15" s="57"/>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0">
        <f>ROUND(total_amount_ba($B$2,$D$2,D15,F15,J15,K15,M15),0)</f>
        <v>3638</v>
      </c>
      <c r="BB15" s="59">
        <f>BA15+SUM(N15:AZ15)</f>
        <v>3638</v>
      </c>
      <c r="BC15" s="51" t="str">
        <f>SpellNumber(L15,BB15)</f>
        <v>INR  Three Thousand Six Hundred &amp; Thirty Eight  Only</v>
      </c>
      <c r="HZ15" s="14"/>
      <c r="IA15" s="14">
        <v>3</v>
      </c>
      <c r="IB15" s="14" t="s">
        <v>108</v>
      </c>
      <c r="IC15" s="14"/>
      <c r="ID15" s="14">
        <v>23</v>
      </c>
      <c r="IE15" s="13" t="s">
        <v>69</v>
      </c>
    </row>
    <row r="16" spans="1:239" s="13" customFormat="1" ht="31.5">
      <c r="A16" s="52">
        <v>4</v>
      </c>
      <c r="B16" s="61" t="s">
        <v>109</v>
      </c>
      <c r="C16" s="52"/>
      <c r="D16" s="47">
        <v>8400</v>
      </c>
      <c r="E16" s="48" t="s">
        <v>151</v>
      </c>
      <c r="F16" s="49">
        <v>337.43</v>
      </c>
      <c r="G16" s="53"/>
      <c r="H16" s="53"/>
      <c r="I16" s="54" t="s">
        <v>33</v>
      </c>
      <c r="J16" s="55">
        <f aca="true" t="shared" si="0" ref="J16:J79">IF(I16="Less(-)",-1,1)</f>
        <v>1</v>
      </c>
      <c r="K16" s="53" t="s">
        <v>34</v>
      </c>
      <c r="L16" s="53" t="s">
        <v>4</v>
      </c>
      <c r="M16" s="56"/>
      <c r="N16" s="57"/>
      <c r="O16" s="57"/>
      <c r="P16" s="58"/>
      <c r="Q16" s="57"/>
      <c r="R16" s="57"/>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0">
        <f>ROUND(total_amount_ba($B$2,$D$2,D16,F16,J16,K16,M16)/1000,0)</f>
        <v>2834</v>
      </c>
      <c r="BB16" s="59">
        <f aca="true" t="shared" si="1" ref="BB16:BB79">BA16+SUM(N16:AZ16)</f>
        <v>2834</v>
      </c>
      <c r="BC16" s="51" t="str">
        <f aca="true" t="shared" si="2" ref="BC16:BC79">SpellNumber(L16,BB16)</f>
        <v>INR  Two Thousand Eight Hundred &amp; Thirty Four  Only</v>
      </c>
      <c r="HZ16" s="14"/>
      <c r="IA16" s="14">
        <v>4</v>
      </c>
      <c r="IB16" s="14" t="s">
        <v>109</v>
      </c>
      <c r="IC16" s="14"/>
      <c r="ID16" s="14">
        <v>8400</v>
      </c>
      <c r="IE16" s="13" t="s">
        <v>151</v>
      </c>
    </row>
    <row r="17" spans="1:238" s="13" customFormat="1" ht="15.75">
      <c r="A17" s="52">
        <v>5</v>
      </c>
      <c r="B17" s="61" t="s">
        <v>110</v>
      </c>
      <c r="C17" s="52"/>
      <c r="D17" s="63"/>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5"/>
      <c r="HZ17" s="14"/>
      <c r="IA17" s="14">
        <v>5</v>
      </c>
      <c r="IB17" s="14" t="s">
        <v>110</v>
      </c>
      <c r="IC17" s="14"/>
      <c r="ID17" s="14"/>
    </row>
    <row r="18" spans="1:238" s="13" customFormat="1" ht="94.5">
      <c r="A18" s="52">
        <v>6</v>
      </c>
      <c r="B18" s="61" t="s">
        <v>111</v>
      </c>
      <c r="C18" s="52"/>
      <c r="D18" s="63"/>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5"/>
      <c r="HZ18" s="14"/>
      <c r="IA18" s="14">
        <v>6</v>
      </c>
      <c r="IB18" s="14" t="s">
        <v>111</v>
      </c>
      <c r="IC18" s="14"/>
      <c r="ID18" s="14"/>
    </row>
    <row r="19" spans="1:239" s="13" customFormat="1" ht="31.5">
      <c r="A19" s="52">
        <v>7</v>
      </c>
      <c r="B19" s="61" t="s">
        <v>112</v>
      </c>
      <c r="C19" s="52"/>
      <c r="D19" s="47">
        <v>23</v>
      </c>
      <c r="E19" s="48" t="s">
        <v>69</v>
      </c>
      <c r="F19" s="49">
        <v>251.51</v>
      </c>
      <c r="G19" s="53"/>
      <c r="H19" s="53"/>
      <c r="I19" s="54" t="s">
        <v>33</v>
      </c>
      <c r="J19" s="55">
        <f t="shared" si="0"/>
        <v>1</v>
      </c>
      <c r="K19" s="53" t="s">
        <v>34</v>
      </c>
      <c r="L19" s="53" t="s">
        <v>4</v>
      </c>
      <c r="M19" s="56"/>
      <c r="N19" s="57"/>
      <c r="O19" s="57"/>
      <c r="P19" s="58"/>
      <c r="Q19" s="57"/>
      <c r="R19" s="57"/>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0">
        <f aca="true" t="shared" si="3" ref="BA19:BA79">ROUND(total_amount_ba($B$2,$D$2,D19,F19,J19,K19,M19),0)</f>
        <v>5785</v>
      </c>
      <c r="BB19" s="59">
        <f t="shared" si="1"/>
        <v>5785</v>
      </c>
      <c r="BC19" s="51" t="str">
        <f t="shared" si="2"/>
        <v>INR  Five Thousand Seven Hundred &amp; Eighty Five  Only</v>
      </c>
      <c r="HZ19" s="14"/>
      <c r="IA19" s="14">
        <v>7</v>
      </c>
      <c r="IB19" s="14" t="s">
        <v>112</v>
      </c>
      <c r="IC19" s="14"/>
      <c r="ID19" s="14">
        <v>23</v>
      </c>
      <c r="IE19" s="13" t="s">
        <v>69</v>
      </c>
    </row>
    <row r="20" spans="1:238" s="13" customFormat="1" ht="15.75">
      <c r="A20" s="52">
        <v>8</v>
      </c>
      <c r="B20" s="61" t="s">
        <v>55</v>
      </c>
      <c r="C20" s="52"/>
      <c r="D20" s="63"/>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5"/>
      <c r="HZ20" s="14"/>
      <c r="IA20" s="14">
        <v>8</v>
      </c>
      <c r="IB20" s="14" t="s">
        <v>55</v>
      </c>
      <c r="IC20" s="14"/>
      <c r="ID20" s="14"/>
    </row>
    <row r="21" spans="1:238" s="13" customFormat="1" ht="47.25">
      <c r="A21" s="52">
        <v>9</v>
      </c>
      <c r="B21" s="61" t="s">
        <v>113</v>
      </c>
      <c r="C21" s="52"/>
      <c r="D21" s="63"/>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5"/>
      <c r="HZ21" s="14"/>
      <c r="IA21" s="14">
        <v>9</v>
      </c>
      <c r="IB21" s="14" t="s">
        <v>113</v>
      </c>
      <c r="IC21" s="14"/>
      <c r="ID21" s="14"/>
    </row>
    <row r="22" spans="1:239" s="13" customFormat="1" ht="47.25">
      <c r="A22" s="52">
        <v>10</v>
      </c>
      <c r="B22" s="61" t="s">
        <v>114</v>
      </c>
      <c r="C22" s="52"/>
      <c r="D22" s="47">
        <v>14</v>
      </c>
      <c r="E22" s="48" t="s">
        <v>69</v>
      </c>
      <c r="F22" s="49">
        <v>7333.8</v>
      </c>
      <c r="G22" s="53"/>
      <c r="H22" s="53"/>
      <c r="I22" s="54" t="s">
        <v>33</v>
      </c>
      <c r="J22" s="55">
        <f t="shared" si="0"/>
        <v>1</v>
      </c>
      <c r="K22" s="53" t="s">
        <v>34</v>
      </c>
      <c r="L22" s="53" t="s">
        <v>4</v>
      </c>
      <c r="M22" s="56"/>
      <c r="N22" s="57"/>
      <c r="O22" s="57"/>
      <c r="P22" s="58"/>
      <c r="Q22" s="57"/>
      <c r="R22" s="57"/>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0">
        <f t="shared" si="3"/>
        <v>102673</v>
      </c>
      <c r="BB22" s="59">
        <f t="shared" si="1"/>
        <v>102673</v>
      </c>
      <c r="BC22" s="51" t="str">
        <f t="shared" si="2"/>
        <v>INR  One Lakh Two Thousand Six Hundred &amp; Seventy Three  Only</v>
      </c>
      <c r="HZ22" s="14"/>
      <c r="IA22" s="14">
        <v>10</v>
      </c>
      <c r="IB22" s="14" t="s">
        <v>114</v>
      </c>
      <c r="IC22" s="14"/>
      <c r="ID22" s="14">
        <v>14</v>
      </c>
      <c r="IE22" s="13" t="s">
        <v>69</v>
      </c>
    </row>
    <row r="23" spans="1:238" s="13" customFormat="1" ht="78.75">
      <c r="A23" s="52">
        <v>11</v>
      </c>
      <c r="B23" s="61" t="s">
        <v>115</v>
      </c>
      <c r="C23" s="52"/>
      <c r="D23" s="63"/>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5"/>
      <c r="HZ23" s="14"/>
      <c r="IA23" s="14">
        <v>11</v>
      </c>
      <c r="IB23" s="14" t="s">
        <v>115</v>
      </c>
      <c r="IC23" s="14"/>
      <c r="ID23" s="14"/>
    </row>
    <row r="24" spans="1:239" s="13" customFormat="1" ht="47.25">
      <c r="A24" s="52">
        <v>12</v>
      </c>
      <c r="B24" s="61" t="s">
        <v>116</v>
      </c>
      <c r="C24" s="52"/>
      <c r="D24" s="47">
        <v>0.6</v>
      </c>
      <c r="E24" s="48" t="s">
        <v>69</v>
      </c>
      <c r="F24" s="49">
        <v>8930.34</v>
      </c>
      <c r="G24" s="53"/>
      <c r="H24" s="53"/>
      <c r="I24" s="54" t="s">
        <v>33</v>
      </c>
      <c r="J24" s="55">
        <f t="shared" si="0"/>
        <v>1</v>
      </c>
      <c r="K24" s="53" t="s">
        <v>34</v>
      </c>
      <c r="L24" s="53" t="s">
        <v>4</v>
      </c>
      <c r="M24" s="56"/>
      <c r="N24" s="57"/>
      <c r="O24" s="57"/>
      <c r="P24" s="58"/>
      <c r="Q24" s="57"/>
      <c r="R24" s="57"/>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0">
        <f t="shared" si="3"/>
        <v>5358</v>
      </c>
      <c r="BB24" s="59">
        <f t="shared" si="1"/>
        <v>5358</v>
      </c>
      <c r="BC24" s="51" t="str">
        <f t="shared" si="2"/>
        <v>INR  Five Thousand Three Hundred &amp; Fifty Eight  Only</v>
      </c>
      <c r="HZ24" s="14"/>
      <c r="IA24" s="14">
        <v>12</v>
      </c>
      <c r="IB24" s="14" t="s">
        <v>116</v>
      </c>
      <c r="IC24" s="14"/>
      <c r="ID24" s="14">
        <v>0.6</v>
      </c>
      <c r="IE24" s="13" t="s">
        <v>69</v>
      </c>
    </row>
    <row r="25" spans="1:238" s="13" customFormat="1" ht="31.5">
      <c r="A25" s="52">
        <v>13</v>
      </c>
      <c r="B25" s="61" t="s">
        <v>56</v>
      </c>
      <c r="C25" s="52"/>
      <c r="D25" s="63"/>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5"/>
      <c r="HZ25" s="14"/>
      <c r="IA25" s="14">
        <v>13</v>
      </c>
      <c r="IB25" s="14" t="s">
        <v>56</v>
      </c>
      <c r="IC25" s="14"/>
      <c r="ID25" s="14"/>
    </row>
    <row r="26" spans="1:239" s="13" customFormat="1" ht="31.5">
      <c r="A26" s="52">
        <v>14</v>
      </c>
      <c r="B26" s="61" t="s">
        <v>117</v>
      </c>
      <c r="C26" s="52"/>
      <c r="D26" s="47">
        <v>9</v>
      </c>
      <c r="E26" s="48" t="s">
        <v>70</v>
      </c>
      <c r="F26" s="49">
        <v>705.17</v>
      </c>
      <c r="G26" s="53"/>
      <c r="H26" s="53"/>
      <c r="I26" s="54" t="s">
        <v>33</v>
      </c>
      <c r="J26" s="55">
        <f t="shared" si="0"/>
        <v>1</v>
      </c>
      <c r="K26" s="53" t="s">
        <v>34</v>
      </c>
      <c r="L26" s="53" t="s">
        <v>4</v>
      </c>
      <c r="M26" s="56"/>
      <c r="N26" s="57"/>
      <c r="O26" s="57"/>
      <c r="P26" s="58"/>
      <c r="Q26" s="57"/>
      <c r="R26" s="57"/>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0">
        <f t="shared" si="3"/>
        <v>6347</v>
      </c>
      <c r="BB26" s="59">
        <f t="shared" si="1"/>
        <v>6347</v>
      </c>
      <c r="BC26" s="51" t="str">
        <f t="shared" si="2"/>
        <v>INR  Six Thousand Three Hundred &amp; Forty Seven  Only</v>
      </c>
      <c r="HZ26" s="14"/>
      <c r="IA26" s="14">
        <v>14</v>
      </c>
      <c r="IB26" s="14" t="s">
        <v>117</v>
      </c>
      <c r="IC26" s="14"/>
      <c r="ID26" s="14">
        <v>9</v>
      </c>
      <c r="IE26" s="13" t="s">
        <v>70</v>
      </c>
    </row>
    <row r="27" spans="1:238" s="13" customFormat="1" ht="47.25">
      <c r="A27" s="52">
        <v>15</v>
      </c>
      <c r="B27" s="61" t="s">
        <v>118</v>
      </c>
      <c r="C27" s="52"/>
      <c r="D27" s="63"/>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5"/>
      <c r="HZ27" s="14"/>
      <c r="IA27" s="14">
        <v>15</v>
      </c>
      <c r="IB27" s="14" t="s">
        <v>118</v>
      </c>
      <c r="IC27" s="14"/>
      <c r="ID27" s="14"/>
    </row>
    <row r="28" spans="1:239" s="13" customFormat="1" ht="31.5">
      <c r="A28" s="52">
        <v>16</v>
      </c>
      <c r="B28" s="61" t="s">
        <v>57</v>
      </c>
      <c r="C28" s="52"/>
      <c r="D28" s="47">
        <v>1063</v>
      </c>
      <c r="E28" s="48" t="s">
        <v>71</v>
      </c>
      <c r="F28" s="49">
        <v>78.61</v>
      </c>
      <c r="G28" s="53"/>
      <c r="H28" s="53"/>
      <c r="I28" s="54" t="s">
        <v>33</v>
      </c>
      <c r="J28" s="55">
        <f t="shared" si="0"/>
        <v>1</v>
      </c>
      <c r="K28" s="53" t="s">
        <v>34</v>
      </c>
      <c r="L28" s="53" t="s">
        <v>4</v>
      </c>
      <c r="M28" s="56"/>
      <c r="N28" s="57"/>
      <c r="O28" s="57"/>
      <c r="P28" s="58"/>
      <c r="Q28" s="57"/>
      <c r="R28" s="57"/>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0">
        <f t="shared" si="3"/>
        <v>83562</v>
      </c>
      <c r="BB28" s="59">
        <f t="shared" si="1"/>
        <v>83562</v>
      </c>
      <c r="BC28" s="51" t="str">
        <f t="shared" si="2"/>
        <v>INR  Eighty Three Thousand Five Hundred &amp; Sixty Two  Only</v>
      </c>
      <c r="HZ28" s="14"/>
      <c r="IA28" s="14">
        <v>16</v>
      </c>
      <c r="IB28" s="14" t="s">
        <v>57</v>
      </c>
      <c r="IC28" s="14"/>
      <c r="ID28" s="14">
        <v>1063</v>
      </c>
      <c r="IE28" s="13" t="s">
        <v>71</v>
      </c>
    </row>
    <row r="29" spans="1:238" s="13" customFormat="1" ht="15.75">
      <c r="A29" s="52">
        <v>17</v>
      </c>
      <c r="B29" s="61" t="s">
        <v>58</v>
      </c>
      <c r="C29" s="52"/>
      <c r="D29" s="63"/>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5"/>
      <c r="HZ29" s="14"/>
      <c r="IA29" s="14">
        <v>17</v>
      </c>
      <c r="IB29" s="14" t="s">
        <v>58</v>
      </c>
      <c r="IC29" s="14"/>
      <c r="ID29" s="14"/>
    </row>
    <row r="30" spans="1:238" s="13" customFormat="1" ht="31.5">
      <c r="A30" s="52">
        <v>18</v>
      </c>
      <c r="B30" s="61" t="s">
        <v>119</v>
      </c>
      <c r="C30" s="52"/>
      <c r="D30" s="63"/>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5"/>
      <c r="HZ30" s="14"/>
      <c r="IA30" s="14">
        <v>18</v>
      </c>
      <c r="IB30" s="14" t="s">
        <v>119</v>
      </c>
      <c r="IC30" s="14"/>
      <c r="ID30" s="14"/>
    </row>
    <row r="31" spans="1:239" s="13" customFormat="1" ht="31.5">
      <c r="A31" s="52">
        <v>19</v>
      </c>
      <c r="B31" s="61" t="s">
        <v>120</v>
      </c>
      <c r="C31" s="52"/>
      <c r="D31" s="47">
        <v>17.5</v>
      </c>
      <c r="E31" s="48" t="s">
        <v>70</v>
      </c>
      <c r="F31" s="49">
        <v>734.63</v>
      </c>
      <c r="G31" s="53"/>
      <c r="H31" s="53"/>
      <c r="I31" s="54" t="s">
        <v>33</v>
      </c>
      <c r="J31" s="55">
        <f t="shared" si="0"/>
        <v>1</v>
      </c>
      <c r="K31" s="53" t="s">
        <v>34</v>
      </c>
      <c r="L31" s="53" t="s">
        <v>4</v>
      </c>
      <c r="M31" s="56"/>
      <c r="N31" s="57"/>
      <c r="O31" s="57"/>
      <c r="P31" s="58"/>
      <c r="Q31" s="57"/>
      <c r="R31" s="57"/>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0">
        <f t="shared" si="3"/>
        <v>12856</v>
      </c>
      <c r="BB31" s="59">
        <f t="shared" si="1"/>
        <v>12856</v>
      </c>
      <c r="BC31" s="51" t="str">
        <f t="shared" si="2"/>
        <v>INR  Twelve Thousand Eight Hundred &amp; Fifty Six  Only</v>
      </c>
      <c r="HZ31" s="14"/>
      <c r="IA31" s="14">
        <v>19</v>
      </c>
      <c r="IB31" s="14" t="s">
        <v>120</v>
      </c>
      <c r="IC31" s="14"/>
      <c r="ID31" s="14">
        <v>17.5</v>
      </c>
      <c r="IE31" s="13" t="s">
        <v>70</v>
      </c>
    </row>
    <row r="32" spans="1:238" s="13" customFormat="1" ht="15.75">
      <c r="A32" s="52">
        <v>20</v>
      </c>
      <c r="B32" s="61" t="s">
        <v>59</v>
      </c>
      <c r="C32" s="52"/>
      <c r="D32" s="63"/>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5"/>
      <c r="HZ32" s="14"/>
      <c r="IA32" s="14">
        <v>20</v>
      </c>
      <c r="IB32" s="14" t="s">
        <v>59</v>
      </c>
      <c r="IC32" s="14"/>
      <c r="ID32" s="14"/>
    </row>
    <row r="33" spans="1:239" s="13" customFormat="1" ht="141.75">
      <c r="A33" s="52">
        <v>21</v>
      </c>
      <c r="B33" s="61" t="s">
        <v>121</v>
      </c>
      <c r="C33" s="52"/>
      <c r="D33" s="47">
        <v>9</v>
      </c>
      <c r="E33" s="48" t="s">
        <v>70</v>
      </c>
      <c r="F33" s="49">
        <v>750.46</v>
      </c>
      <c r="G33" s="53"/>
      <c r="H33" s="53"/>
      <c r="I33" s="54" t="s">
        <v>33</v>
      </c>
      <c r="J33" s="55">
        <f t="shared" si="0"/>
        <v>1</v>
      </c>
      <c r="K33" s="53" t="s">
        <v>34</v>
      </c>
      <c r="L33" s="53" t="s">
        <v>4</v>
      </c>
      <c r="M33" s="56"/>
      <c r="N33" s="57"/>
      <c r="O33" s="57"/>
      <c r="P33" s="58"/>
      <c r="Q33" s="57"/>
      <c r="R33" s="57"/>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0">
        <f t="shared" si="3"/>
        <v>6754</v>
      </c>
      <c r="BB33" s="59">
        <f t="shared" si="1"/>
        <v>6754</v>
      </c>
      <c r="BC33" s="51" t="str">
        <f t="shared" si="2"/>
        <v>INR  Six Thousand Seven Hundred &amp; Fifty Four  Only</v>
      </c>
      <c r="HZ33" s="14"/>
      <c r="IA33" s="14">
        <v>21</v>
      </c>
      <c r="IB33" s="14" t="s">
        <v>121</v>
      </c>
      <c r="IC33" s="14"/>
      <c r="ID33" s="14">
        <v>9</v>
      </c>
      <c r="IE33" s="13" t="s">
        <v>70</v>
      </c>
    </row>
    <row r="34" spans="1:238" s="13" customFormat="1" ht="47.25">
      <c r="A34" s="52">
        <v>22</v>
      </c>
      <c r="B34" s="61" t="s">
        <v>122</v>
      </c>
      <c r="C34" s="52"/>
      <c r="D34" s="63"/>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5"/>
      <c r="HZ34" s="14"/>
      <c r="IA34" s="14">
        <v>22</v>
      </c>
      <c r="IB34" s="14" t="s">
        <v>122</v>
      </c>
      <c r="IC34" s="14"/>
      <c r="ID34" s="14"/>
    </row>
    <row r="35" spans="1:239" s="13" customFormat="1" ht="15.75">
      <c r="A35" s="52">
        <v>23</v>
      </c>
      <c r="B35" s="61" t="s">
        <v>123</v>
      </c>
      <c r="C35" s="52"/>
      <c r="D35" s="47">
        <v>11</v>
      </c>
      <c r="E35" s="48" t="s">
        <v>70</v>
      </c>
      <c r="F35" s="49">
        <v>500.44</v>
      </c>
      <c r="G35" s="53"/>
      <c r="H35" s="53"/>
      <c r="I35" s="54" t="s">
        <v>33</v>
      </c>
      <c r="J35" s="55">
        <f t="shared" si="0"/>
        <v>1</v>
      </c>
      <c r="K35" s="53" t="s">
        <v>34</v>
      </c>
      <c r="L35" s="53" t="s">
        <v>4</v>
      </c>
      <c r="M35" s="56"/>
      <c r="N35" s="57"/>
      <c r="O35" s="57"/>
      <c r="P35" s="58"/>
      <c r="Q35" s="57"/>
      <c r="R35" s="57"/>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0">
        <f t="shared" si="3"/>
        <v>5505</v>
      </c>
      <c r="BB35" s="59">
        <f t="shared" si="1"/>
        <v>5505</v>
      </c>
      <c r="BC35" s="51" t="str">
        <f t="shared" si="2"/>
        <v>INR  Five Thousand Five Hundred &amp; Five  Only</v>
      </c>
      <c r="HZ35" s="14"/>
      <c r="IA35" s="14">
        <v>23</v>
      </c>
      <c r="IB35" s="14" t="s">
        <v>123</v>
      </c>
      <c r="IC35" s="14"/>
      <c r="ID35" s="14">
        <v>11</v>
      </c>
      <c r="IE35" s="13" t="s">
        <v>70</v>
      </c>
    </row>
    <row r="36" spans="1:238" s="13" customFormat="1" ht="15.75">
      <c r="A36" s="52">
        <v>24</v>
      </c>
      <c r="B36" s="61" t="s">
        <v>60</v>
      </c>
      <c r="C36" s="52"/>
      <c r="D36" s="63"/>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5"/>
      <c r="HZ36" s="14"/>
      <c r="IA36" s="14">
        <v>24</v>
      </c>
      <c r="IB36" s="14" t="s">
        <v>60</v>
      </c>
      <c r="IC36" s="14"/>
      <c r="ID36" s="14"/>
    </row>
    <row r="37" spans="1:238" s="13" customFormat="1" ht="63">
      <c r="A37" s="52">
        <v>25</v>
      </c>
      <c r="B37" s="61" t="s">
        <v>61</v>
      </c>
      <c r="C37" s="52"/>
      <c r="D37" s="63"/>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5"/>
      <c r="HZ37" s="14"/>
      <c r="IA37" s="14">
        <v>25</v>
      </c>
      <c r="IB37" s="14" t="s">
        <v>61</v>
      </c>
      <c r="IC37" s="14"/>
      <c r="ID37" s="14"/>
    </row>
    <row r="38" spans="1:239" s="13" customFormat="1" ht="15.75">
      <c r="A38" s="52">
        <v>26</v>
      </c>
      <c r="B38" s="61" t="s">
        <v>62</v>
      </c>
      <c r="C38" s="52"/>
      <c r="D38" s="47">
        <v>100</v>
      </c>
      <c r="E38" s="48" t="s">
        <v>70</v>
      </c>
      <c r="F38" s="49">
        <v>81.32</v>
      </c>
      <c r="G38" s="53"/>
      <c r="H38" s="53"/>
      <c r="I38" s="54" t="s">
        <v>33</v>
      </c>
      <c r="J38" s="55">
        <f t="shared" si="0"/>
        <v>1</v>
      </c>
      <c r="K38" s="53" t="s">
        <v>34</v>
      </c>
      <c r="L38" s="53" t="s">
        <v>4</v>
      </c>
      <c r="M38" s="56"/>
      <c r="N38" s="57"/>
      <c r="O38" s="57"/>
      <c r="P38" s="58"/>
      <c r="Q38" s="57"/>
      <c r="R38" s="57"/>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0">
        <f t="shared" si="3"/>
        <v>8132</v>
      </c>
      <c r="BB38" s="59">
        <f t="shared" si="1"/>
        <v>8132</v>
      </c>
      <c r="BC38" s="51" t="str">
        <f t="shared" si="2"/>
        <v>INR  Eight Thousand One Hundred &amp; Thirty Two  Only</v>
      </c>
      <c r="HZ38" s="14"/>
      <c r="IA38" s="14">
        <v>26</v>
      </c>
      <c r="IB38" s="14" t="s">
        <v>62</v>
      </c>
      <c r="IC38" s="14"/>
      <c r="ID38" s="14">
        <v>100</v>
      </c>
      <c r="IE38" s="13" t="s">
        <v>70</v>
      </c>
    </row>
    <row r="39" spans="1:239" s="13" customFormat="1" ht="63">
      <c r="A39" s="52">
        <v>27</v>
      </c>
      <c r="B39" s="61" t="s">
        <v>63</v>
      </c>
      <c r="C39" s="52"/>
      <c r="D39" s="47">
        <v>100</v>
      </c>
      <c r="E39" s="48" t="s">
        <v>70</v>
      </c>
      <c r="F39" s="49">
        <v>108.59</v>
      </c>
      <c r="G39" s="53"/>
      <c r="H39" s="53"/>
      <c r="I39" s="54" t="s">
        <v>33</v>
      </c>
      <c r="J39" s="55">
        <f t="shared" si="0"/>
        <v>1</v>
      </c>
      <c r="K39" s="53" t="s">
        <v>34</v>
      </c>
      <c r="L39" s="53" t="s">
        <v>4</v>
      </c>
      <c r="M39" s="56"/>
      <c r="N39" s="57"/>
      <c r="O39" s="57"/>
      <c r="P39" s="58"/>
      <c r="Q39" s="57"/>
      <c r="R39" s="57"/>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0">
        <f t="shared" si="3"/>
        <v>10859</v>
      </c>
      <c r="BB39" s="59">
        <f t="shared" si="1"/>
        <v>10859</v>
      </c>
      <c r="BC39" s="51" t="str">
        <f t="shared" si="2"/>
        <v>INR  Ten Thousand Eight Hundred &amp; Fifty Nine  Only</v>
      </c>
      <c r="HZ39" s="14"/>
      <c r="IA39" s="14">
        <v>27</v>
      </c>
      <c r="IB39" s="14" t="s">
        <v>63</v>
      </c>
      <c r="IC39" s="14"/>
      <c r="ID39" s="14">
        <v>100</v>
      </c>
      <c r="IE39" s="13" t="s">
        <v>70</v>
      </c>
    </row>
    <row r="40" spans="1:238" s="13" customFormat="1" ht="47.25">
      <c r="A40" s="52">
        <v>28</v>
      </c>
      <c r="B40" s="61" t="s">
        <v>64</v>
      </c>
      <c r="C40" s="52"/>
      <c r="D40" s="63"/>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5"/>
      <c r="HZ40" s="14"/>
      <c r="IA40" s="14">
        <v>28</v>
      </c>
      <c r="IB40" s="14" t="s">
        <v>64</v>
      </c>
      <c r="IC40" s="14"/>
      <c r="ID40" s="14"/>
    </row>
    <row r="41" spans="1:239" s="13" customFormat="1" ht="31.5">
      <c r="A41" s="52">
        <v>29</v>
      </c>
      <c r="B41" s="61" t="s">
        <v>65</v>
      </c>
      <c r="C41" s="52"/>
      <c r="D41" s="47">
        <v>622</v>
      </c>
      <c r="E41" s="48" t="s">
        <v>70</v>
      </c>
      <c r="F41" s="49">
        <v>49.8</v>
      </c>
      <c r="G41" s="53"/>
      <c r="H41" s="53"/>
      <c r="I41" s="54" t="s">
        <v>33</v>
      </c>
      <c r="J41" s="55">
        <f t="shared" si="0"/>
        <v>1</v>
      </c>
      <c r="K41" s="53" t="s">
        <v>34</v>
      </c>
      <c r="L41" s="53" t="s">
        <v>4</v>
      </c>
      <c r="M41" s="56"/>
      <c r="N41" s="57"/>
      <c r="O41" s="57"/>
      <c r="P41" s="58"/>
      <c r="Q41" s="57"/>
      <c r="R41" s="57"/>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0">
        <f t="shared" si="3"/>
        <v>30976</v>
      </c>
      <c r="BB41" s="59">
        <f t="shared" si="1"/>
        <v>30976</v>
      </c>
      <c r="BC41" s="51" t="str">
        <f t="shared" si="2"/>
        <v>INR  Thirty Thousand Nine Hundred &amp; Seventy Six  Only</v>
      </c>
      <c r="HZ41" s="14"/>
      <c r="IA41" s="14">
        <v>29</v>
      </c>
      <c r="IB41" s="14" t="s">
        <v>65</v>
      </c>
      <c r="IC41" s="14"/>
      <c r="ID41" s="14">
        <v>622</v>
      </c>
      <c r="IE41" s="13" t="s">
        <v>70</v>
      </c>
    </row>
    <row r="42" spans="1:239" s="13" customFormat="1" ht="63">
      <c r="A42" s="52">
        <v>30</v>
      </c>
      <c r="B42" s="61" t="s">
        <v>74</v>
      </c>
      <c r="C42" s="52"/>
      <c r="D42" s="47">
        <v>70</v>
      </c>
      <c r="E42" s="48" t="s">
        <v>70</v>
      </c>
      <c r="F42" s="49">
        <v>18.28</v>
      </c>
      <c r="G42" s="53"/>
      <c r="H42" s="53"/>
      <c r="I42" s="54" t="s">
        <v>33</v>
      </c>
      <c r="J42" s="55">
        <f t="shared" si="0"/>
        <v>1</v>
      </c>
      <c r="K42" s="53" t="s">
        <v>34</v>
      </c>
      <c r="L42" s="53" t="s">
        <v>4</v>
      </c>
      <c r="M42" s="56"/>
      <c r="N42" s="57"/>
      <c r="O42" s="57"/>
      <c r="P42" s="58"/>
      <c r="Q42" s="57"/>
      <c r="R42" s="57"/>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0">
        <f t="shared" si="3"/>
        <v>1280</v>
      </c>
      <c r="BB42" s="59">
        <f t="shared" si="1"/>
        <v>1280</v>
      </c>
      <c r="BC42" s="51" t="str">
        <f t="shared" si="2"/>
        <v>INR  One Thousand Two Hundred &amp; Eighty  Only</v>
      </c>
      <c r="HZ42" s="14"/>
      <c r="IA42" s="14">
        <v>30</v>
      </c>
      <c r="IB42" s="14" t="s">
        <v>74</v>
      </c>
      <c r="IC42" s="14"/>
      <c r="ID42" s="14">
        <v>70</v>
      </c>
      <c r="IE42" s="13" t="s">
        <v>70</v>
      </c>
    </row>
    <row r="43" spans="1:238" s="13" customFormat="1" ht="31.5">
      <c r="A43" s="52">
        <v>31</v>
      </c>
      <c r="B43" s="61" t="s">
        <v>73</v>
      </c>
      <c r="C43" s="52"/>
      <c r="D43" s="63"/>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5"/>
      <c r="HZ43" s="14"/>
      <c r="IA43" s="14">
        <v>31</v>
      </c>
      <c r="IB43" s="14" t="s">
        <v>73</v>
      </c>
      <c r="IC43" s="14"/>
      <c r="ID43" s="14"/>
    </row>
    <row r="44" spans="1:239" s="13" customFormat="1" ht="31.5">
      <c r="A44" s="52">
        <v>32</v>
      </c>
      <c r="B44" s="61" t="s">
        <v>124</v>
      </c>
      <c r="C44" s="52"/>
      <c r="D44" s="47">
        <v>50</v>
      </c>
      <c r="E44" s="48" t="s">
        <v>70</v>
      </c>
      <c r="F44" s="49">
        <v>75.89</v>
      </c>
      <c r="G44" s="53"/>
      <c r="H44" s="53"/>
      <c r="I44" s="54" t="s">
        <v>33</v>
      </c>
      <c r="J44" s="55">
        <f t="shared" si="0"/>
        <v>1</v>
      </c>
      <c r="K44" s="53" t="s">
        <v>34</v>
      </c>
      <c r="L44" s="53" t="s">
        <v>4</v>
      </c>
      <c r="M44" s="56"/>
      <c r="N44" s="57"/>
      <c r="O44" s="57"/>
      <c r="P44" s="58"/>
      <c r="Q44" s="57"/>
      <c r="R44" s="57"/>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0">
        <f t="shared" si="3"/>
        <v>3795</v>
      </c>
      <c r="BB44" s="59">
        <f t="shared" si="1"/>
        <v>3795</v>
      </c>
      <c r="BC44" s="51" t="str">
        <f t="shared" si="2"/>
        <v>INR  Three Thousand Seven Hundred &amp; Ninety Five  Only</v>
      </c>
      <c r="HZ44" s="14"/>
      <c r="IA44" s="14">
        <v>32</v>
      </c>
      <c r="IB44" s="14" t="s">
        <v>124</v>
      </c>
      <c r="IC44" s="14"/>
      <c r="ID44" s="14">
        <v>50</v>
      </c>
      <c r="IE44" s="13" t="s">
        <v>70</v>
      </c>
    </row>
    <row r="45" spans="1:238" s="13" customFormat="1" ht="15.75">
      <c r="A45" s="52">
        <v>33</v>
      </c>
      <c r="B45" s="61" t="s">
        <v>75</v>
      </c>
      <c r="C45" s="52"/>
      <c r="D45" s="63"/>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5"/>
      <c r="HZ45" s="14"/>
      <c r="IA45" s="14">
        <v>33</v>
      </c>
      <c r="IB45" s="14" t="s">
        <v>75</v>
      </c>
      <c r="IC45" s="14"/>
      <c r="ID45" s="14"/>
    </row>
    <row r="46" spans="1:238" s="13" customFormat="1" ht="94.5">
      <c r="A46" s="52">
        <v>34</v>
      </c>
      <c r="B46" s="61" t="s">
        <v>125</v>
      </c>
      <c r="C46" s="52"/>
      <c r="D46" s="63"/>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5"/>
      <c r="HZ46" s="14"/>
      <c r="IA46" s="14">
        <v>34</v>
      </c>
      <c r="IB46" s="14" t="s">
        <v>125</v>
      </c>
      <c r="IC46" s="14"/>
      <c r="ID46" s="14"/>
    </row>
    <row r="47" spans="1:239" s="13" customFormat="1" ht="31.5">
      <c r="A47" s="52">
        <v>35</v>
      </c>
      <c r="B47" s="61" t="s">
        <v>126</v>
      </c>
      <c r="C47" s="52"/>
      <c r="D47" s="47">
        <v>30</v>
      </c>
      <c r="E47" s="48" t="s">
        <v>70</v>
      </c>
      <c r="F47" s="49">
        <v>419.11</v>
      </c>
      <c r="G47" s="53"/>
      <c r="H47" s="53"/>
      <c r="I47" s="54" t="s">
        <v>33</v>
      </c>
      <c r="J47" s="55">
        <f t="shared" si="0"/>
        <v>1</v>
      </c>
      <c r="K47" s="53" t="s">
        <v>34</v>
      </c>
      <c r="L47" s="53" t="s">
        <v>4</v>
      </c>
      <c r="M47" s="56"/>
      <c r="N47" s="57"/>
      <c r="O47" s="57"/>
      <c r="P47" s="58"/>
      <c r="Q47" s="57"/>
      <c r="R47" s="57"/>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0">
        <f t="shared" si="3"/>
        <v>12573</v>
      </c>
      <c r="BB47" s="59">
        <f t="shared" si="1"/>
        <v>12573</v>
      </c>
      <c r="BC47" s="51" t="str">
        <f t="shared" si="2"/>
        <v>INR  Twelve Thousand Five Hundred &amp; Seventy Three  Only</v>
      </c>
      <c r="HZ47" s="14"/>
      <c r="IA47" s="14">
        <v>35</v>
      </c>
      <c r="IB47" s="14" t="s">
        <v>126</v>
      </c>
      <c r="IC47" s="14"/>
      <c r="ID47" s="14">
        <v>30</v>
      </c>
      <c r="IE47" s="13" t="s">
        <v>70</v>
      </c>
    </row>
    <row r="48" spans="1:239" s="13" customFormat="1" ht="78.75">
      <c r="A48" s="52">
        <v>36</v>
      </c>
      <c r="B48" s="61" t="s">
        <v>127</v>
      </c>
      <c r="C48" s="52"/>
      <c r="D48" s="47">
        <v>7</v>
      </c>
      <c r="E48" s="48" t="s">
        <v>72</v>
      </c>
      <c r="F48" s="49">
        <v>285.8</v>
      </c>
      <c r="G48" s="53"/>
      <c r="H48" s="53"/>
      <c r="I48" s="54" t="s">
        <v>33</v>
      </c>
      <c r="J48" s="55">
        <f t="shared" si="0"/>
        <v>1</v>
      </c>
      <c r="K48" s="53" t="s">
        <v>34</v>
      </c>
      <c r="L48" s="53" t="s">
        <v>4</v>
      </c>
      <c r="M48" s="56"/>
      <c r="N48" s="57"/>
      <c r="O48" s="57"/>
      <c r="P48" s="58"/>
      <c r="Q48" s="57"/>
      <c r="R48" s="57"/>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0">
        <f t="shared" si="3"/>
        <v>2001</v>
      </c>
      <c r="BB48" s="59">
        <f t="shared" si="1"/>
        <v>2001</v>
      </c>
      <c r="BC48" s="51" t="str">
        <f t="shared" si="2"/>
        <v>INR  Two Thousand  &amp;One  Only</v>
      </c>
      <c r="HZ48" s="14"/>
      <c r="IA48" s="14">
        <v>36</v>
      </c>
      <c r="IB48" s="14" t="s">
        <v>127</v>
      </c>
      <c r="IC48" s="14"/>
      <c r="ID48" s="14">
        <v>7</v>
      </c>
      <c r="IE48" s="13" t="s">
        <v>72</v>
      </c>
    </row>
    <row r="49" spans="1:238" s="13" customFormat="1" ht="15.75">
      <c r="A49" s="52">
        <v>37</v>
      </c>
      <c r="B49" s="61" t="s">
        <v>66</v>
      </c>
      <c r="C49" s="52"/>
      <c r="D49" s="63"/>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5"/>
      <c r="HZ49" s="14"/>
      <c r="IA49" s="14">
        <v>37</v>
      </c>
      <c r="IB49" s="14" t="s">
        <v>66</v>
      </c>
      <c r="IC49" s="14"/>
      <c r="ID49" s="14"/>
    </row>
    <row r="50" spans="1:238" s="13" customFormat="1" ht="47.25">
      <c r="A50" s="52">
        <v>38</v>
      </c>
      <c r="B50" s="61" t="s">
        <v>128</v>
      </c>
      <c r="C50" s="52"/>
      <c r="D50" s="63"/>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5"/>
      <c r="HZ50" s="14"/>
      <c r="IA50" s="14">
        <v>38</v>
      </c>
      <c r="IB50" s="14" t="s">
        <v>128</v>
      </c>
      <c r="IC50" s="14"/>
      <c r="ID50" s="14"/>
    </row>
    <row r="51" spans="1:239" s="13" customFormat="1" ht="31.5">
      <c r="A51" s="52">
        <v>39</v>
      </c>
      <c r="B51" s="61" t="s">
        <v>129</v>
      </c>
      <c r="C51" s="52"/>
      <c r="D51" s="47">
        <v>9</v>
      </c>
      <c r="E51" s="48" t="s">
        <v>69</v>
      </c>
      <c r="F51" s="49">
        <v>1759.84</v>
      </c>
      <c r="G51" s="53"/>
      <c r="H51" s="53"/>
      <c r="I51" s="54" t="s">
        <v>33</v>
      </c>
      <c r="J51" s="55">
        <f t="shared" si="0"/>
        <v>1</v>
      </c>
      <c r="K51" s="53" t="s">
        <v>34</v>
      </c>
      <c r="L51" s="53" t="s">
        <v>4</v>
      </c>
      <c r="M51" s="56"/>
      <c r="N51" s="57"/>
      <c r="O51" s="57"/>
      <c r="P51" s="58"/>
      <c r="Q51" s="57"/>
      <c r="R51" s="57"/>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0">
        <f t="shared" si="3"/>
        <v>15839</v>
      </c>
      <c r="BB51" s="59">
        <f t="shared" si="1"/>
        <v>15839</v>
      </c>
      <c r="BC51" s="51" t="str">
        <f t="shared" si="2"/>
        <v>INR  Fifteen Thousand Eight Hundred &amp; Thirty Nine  Only</v>
      </c>
      <c r="HZ51" s="14"/>
      <c r="IA51" s="14">
        <v>39</v>
      </c>
      <c r="IB51" s="14" t="s">
        <v>129</v>
      </c>
      <c r="IC51" s="14"/>
      <c r="ID51" s="14">
        <v>9</v>
      </c>
      <c r="IE51" s="13" t="s">
        <v>69</v>
      </c>
    </row>
    <row r="52" spans="1:239" s="13" customFormat="1" ht="31.5">
      <c r="A52" s="52">
        <v>40</v>
      </c>
      <c r="B52" s="61" t="s">
        <v>130</v>
      </c>
      <c r="C52" s="52"/>
      <c r="D52" s="47">
        <v>2.2</v>
      </c>
      <c r="E52" s="48" t="s">
        <v>69</v>
      </c>
      <c r="F52" s="49">
        <v>1086.89</v>
      </c>
      <c r="G52" s="53"/>
      <c r="H52" s="53"/>
      <c r="I52" s="54" t="s">
        <v>33</v>
      </c>
      <c r="J52" s="55">
        <f t="shared" si="0"/>
        <v>1</v>
      </c>
      <c r="K52" s="53" t="s">
        <v>34</v>
      </c>
      <c r="L52" s="53" t="s">
        <v>4</v>
      </c>
      <c r="M52" s="56"/>
      <c r="N52" s="57"/>
      <c r="O52" s="57"/>
      <c r="P52" s="58"/>
      <c r="Q52" s="57"/>
      <c r="R52" s="57"/>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0">
        <f t="shared" si="3"/>
        <v>2391</v>
      </c>
      <c r="BB52" s="59">
        <f t="shared" si="1"/>
        <v>2391</v>
      </c>
      <c r="BC52" s="51" t="str">
        <f t="shared" si="2"/>
        <v>INR  Two Thousand Three Hundred &amp; Ninety One  Only</v>
      </c>
      <c r="HZ52" s="14"/>
      <c r="IA52" s="14">
        <v>40</v>
      </c>
      <c r="IB52" s="14" t="s">
        <v>130</v>
      </c>
      <c r="IC52" s="14"/>
      <c r="ID52" s="14">
        <v>2.2</v>
      </c>
      <c r="IE52" s="13" t="s">
        <v>69</v>
      </c>
    </row>
    <row r="53" spans="1:239" s="13" customFormat="1" ht="63">
      <c r="A53" s="52">
        <v>41</v>
      </c>
      <c r="B53" s="61" t="s">
        <v>131</v>
      </c>
      <c r="C53" s="52"/>
      <c r="D53" s="47">
        <v>1.5</v>
      </c>
      <c r="E53" s="48" t="s">
        <v>69</v>
      </c>
      <c r="F53" s="49">
        <v>2567.38</v>
      </c>
      <c r="G53" s="53"/>
      <c r="H53" s="53"/>
      <c r="I53" s="54" t="s">
        <v>33</v>
      </c>
      <c r="J53" s="55">
        <f t="shared" si="0"/>
        <v>1</v>
      </c>
      <c r="K53" s="53" t="s">
        <v>34</v>
      </c>
      <c r="L53" s="53" t="s">
        <v>4</v>
      </c>
      <c r="M53" s="56"/>
      <c r="N53" s="57"/>
      <c r="O53" s="57"/>
      <c r="P53" s="58"/>
      <c r="Q53" s="57"/>
      <c r="R53" s="57"/>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0">
        <f t="shared" si="3"/>
        <v>3851</v>
      </c>
      <c r="BB53" s="59">
        <f t="shared" si="1"/>
        <v>3851</v>
      </c>
      <c r="BC53" s="51" t="str">
        <f t="shared" si="2"/>
        <v>INR  Three Thousand Eight Hundred &amp; Fifty One  Only</v>
      </c>
      <c r="HZ53" s="14"/>
      <c r="IA53" s="14">
        <v>41</v>
      </c>
      <c r="IB53" s="14" t="s">
        <v>131</v>
      </c>
      <c r="IC53" s="14"/>
      <c r="ID53" s="14">
        <v>1.5</v>
      </c>
      <c r="IE53" s="13" t="s">
        <v>69</v>
      </c>
    </row>
    <row r="54" spans="1:238" s="13" customFormat="1" ht="63">
      <c r="A54" s="52">
        <v>42</v>
      </c>
      <c r="B54" s="61" t="s">
        <v>132</v>
      </c>
      <c r="C54" s="52"/>
      <c r="D54" s="63"/>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5"/>
      <c r="HZ54" s="14"/>
      <c r="IA54" s="14">
        <v>42</v>
      </c>
      <c r="IB54" s="14" t="s">
        <v>132</v>
      </c>
      <c r="IC54" s="14"/>
      <c r="ID54" s="14"/>
    </row>
    <row r="55" spans="1:239" s="13" customFormat="1" ht="31.5">
      <c r="A55" s="52">
        <v>43</v>
      </c>
      <c r="B55" s="61" t="s">
        <v>133</v>
      </c>
      <c r="C55" s="52"/>
      <c r="D55" s="47">
        <v>24</v>
      </c>
      <c r="E55" s="48" t="s">
        <v>69</v>
      </c>
      <c r="F55" s="49">
        <v>1489.22</v>
      </c>
      <c r="G55" s="53"/>
      <c r="H55" s="53"/>
      <c r="I55" s="54" t="s">
        <v>33</v>
      </c>
      <c r="J55" s="55">
        <f t="shared" si="0"/>
        <v>1</v>
      </c>
      <c r="K55" s="53" t="s">
        <v>34</v>
      </c>
      <c r="L55" s="53" t="s">
        <v>4</v>
      </c>
      <c r="M55" s="56"/>
      <c r="N55" s="57"/>
      <c r="O55" s="57"/>
      <c r="P55" s="58"/>
      <c r="Q55" s="57"/>
      <c r="R55" s="57"/>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0">
        <f t="shared" si="3"/>
        <v>35741</v>
      </c>
      <c r="BB55" s="59">
        <f t="shared" si="1"/>
        <v>35741</v>
      </c>
      <c r="BC55" s="51" t="str">
        <f t="shared" si="2"/>
        <v>INR  Thirty Five Thousand Seven Hundred &amp; Forty One  Only</v>
      </c>
      <c r="HZ55" s="14"/>
      <c r="IA55" s="14">
        <v>43</v>
      </c>
      <c r="IB55" s="14" t="s">
        <v>133</v>
      </c>
      <c r="IC55" s="14"/>
      <c r="ID55" s="14">
        <v>24</v>
      </c>
      <c r="IE55" s="13" t="s">
        <v>69</v>
      </c>
    </row>
    <row r="56" spans="1:238" s="13" customFormat="1" ht="31.5">
      <c r="A56" s="52">
        <v>44</v>
      </c>
      <c r="B56" s="61" t="s">
        <v>67</v>
      </c>
      <c r="C56" s="52"/>
      <c r="D56" s="63"/>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5"/>
      <c r="HZ56" s="14"/>
      <c r="IA56" s="14">
        <v>44</v>
      </c>
      <c r="IB56" s="14" t="s">
        <v>67</v>
      </c>
      <c r="IC56" s="14"/>
      <c r="ID56" s="14"/>
    </row>
    <row r="57" spans="1:239" s="13" customFormat="1" ht="31.5">
      <c r="A57" s="52">
        <v>45</v>
      </c>
      <c r="B57" s="61" t="s">
        <v>68</v>
      </c>
      <c r="C57" s="52"/>
      <c r="D57" s="47">
        <v>62</v>
      </c>
      <c r="E57" s="48" t="s">
        <v>70</v>
      </c>
      <c r="F57" s="49">
        <v>53.05</v>
      </c>
      <c r="G57" s="53"/>
      <c r="H57" s="53"/>
      <c r="I57" s="54" t="s">
        <v>33</v>
      </c>
      <c r="J57" s="55">
        <f t="shared" si="0"/>
        <v>1</v>
      </c>
      <c r="K57" s="53" t="s">
        <v>34</v>
      </c>
      <c r="L57" s="53" t="s">
        <v>4</v>
      </c>
      <c r="M57" s="56"/>
      <c r="N57" s="57"/>
      <c r="O57" s="57"/>
      <c r="P57" s="58"/>
      <c r="Q57" s="57"/>
      <c r="R57" s="57"/>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0">
        <f t="shared" si="3"/>
        <v>3289</v>
      </c>
      <c r="BB57" s="59">
        <f t="shared" si="1"/>
        <v>3289</v>
      </c>
      <c r="BC57" s="51" t="str">
        <f t="shared" si="2"/>
        <v>INR  Three Thousand Two Hundred &amp; Eighty Nine  Only</v>
      </c>
      <c r="HZ57" s="14"/>
      <c r="IA57" s="14">
        <v>45</v>
      </c>
      <c r="IB57" s="14" t="s">
        <v>68</v>
      </c>
      <c r="IC57" s="14"/>
      <c r="ID57" s="14">
        <v>62</v>
      </c>
      <c r="IE57" s="13" t="s">
        <v>70</v>
      </c>
    </row>
    <row r="58" spans="1:239" s="13" customFormat="1" ht="63">
      <c r="A58" s="52">
        <v>46</v>
      </c>
      <c r="B58" s="61" t="s">
        <v>76</v>
      </c>
      <c r="C58" s="52"/>
      <c r="D58" s="47">
        <v>139</v>
      </c>
      <c r="E58" s="48" t="s">
        <v>70</v>
      </c>
      <c r="F58" s="49">
        <v>40.77</v>
      </c>
      <c r="G58" s="53"/>
      <c r="H58" s="53"/>
      <c r="I58" s="54" t="s">
        <v>33</v>
      </c>
      <c r="J58" s="55">
        <f t="shared" si="0"/>
        <v>1</v>
      </c>
      <c r="K58" s="53" t="s">
        <v>34</v>
      </c>
      <c r="L58" s="53" t="s">
        <v>4</v>
      </c>
      <c r="M58" s="56"/>
      <c r="N58" s="57"/>
      <c r="O58" s="57"/>
      <c r="P58" s="58"/>
      <c r="Q58" s="57"/>
      <c r="R58" s="57"/>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0">
        <f t="shared" si="3"/>
        <v>5667</v>
      </c>
      <c r="BB58" s="59">
        <f t="shared" si="1"/>
        <v>5667</v>
      </c>
      <c r="BC58" s="51" t="str">
        <f t="shared" si="2"/>
        <v>INR  Five Thousand Six Hundred &amp; Sixty Seven  Only</v>
      </c>
      <c r="HZ58" s="14"/>
      <c r="IA58" s="14">
        <v>46</v>
      </c>
      <c r="IB58" s="14" t="s">
        <v>76</v>
      </c>
      <c r="IC58" s="14"/>
      <c r="ID58" s="14">
        <v>139</v>
      </c>
      <c r="IE58" s="13" t="s">
        <v>70</v>
      </c>
    </row>
    <row r="59" spans="1:239" s="13" customFormat="1" ht="78.75">
      <c r="A59" s="52">
        <v>47</v>
      </c>
      <c r="B59" s="61" t="s">
        <v>134</v>
      </c>
      <c r="C59" s="52"/>
      <c r="D59" s="47">
        <v>40</v>
      </c>
      <c r="E59" s="48" t="s">
        <v>69</v>
      </c>
      <c r="F59" s="49">
        <v>192.33</v>
      </c>
      <c r="G59" s="53"/>
      <c r="H59" s="53"/>
      <c r="I59" s="54" t="s">
        <v>33</v>
      </c>
      <c r="J59" s="55">
        <f t="shared" si="0"/>
        <v>1</v>
      </c>
      <c r="K59" s="53" t="s">
        <v>34</v>
      </c>
      <c r="L59" s="53" t="s">
        <v>4</v>
      </c>
      <c r="M59" s="56"/>
      <c r="N59" s="57"/>
      <c r="O59" s="57"/>
      <c r="P59" s="58"/>
      <c r="Q59" s="57"/>
      <c r="R59" s="57"/>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0">
        <f t="shared" si="3"/>
        <v>7693</v>
      </c>
      <c r="BB59" s="59">
        <f t="shared" si="1"/>
        <v>7693</v>
      </c>
      <c r="BC59" s="51" t="str">
        <f t="shared" si="2"/>
        <v>INR  Seven Thousand Six Hundred &amp; Ninety Three  Only</v>
      </c>
      <c r="HZ59" s="14"/>
      <c r="IA59" s="14">
        <v>47</v>
      </c>
      <c r="IB59" s="14" t="s">
        <v>134</v>
      </c>
      <c r="IC59" s="14"/>
      <c r="ID59" s="14">
        <v>40</v>
      </c>
      <c r="IE59" s="13" t="s">
        <v>69</v>
      </c>
    </row>
    <row r="60" spans="1:238" s="13" customFormat="1" ht="15.75">
      <c r="A60" s="52">
        <v>48</v>
      </c>
      <c r="B60" s="61" t="s">
        <v>135</v>
      </c>
      <c r="C60" s="52"/>
      <c r="D60" s="63"/>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5"/>
      <c r="HZ60" s="14"/>
      <c r="IA60" s="14">
        <v>48</v>
      </c>
      <c r="IB60" s="14" t="s">
        <v>135</v>
      </c>
      <c r="IC60" s="14"/>
      <c r="ID60" s="14"/>
    </row>
    <row r="61" spans="1:239" s="13" customFormat="1" ht="63">
      <c r="A61" s="52">
        <v>49</v>
      </c>
      <c r="B61" s="61" t="s">
        <v>136</v>
      </c>
      <c r="C61" s="52"/>
      <c r="D61" s="47">
        <v>10</v>
      </c>
      <c r="E61" s="48" t="s">
        <v>152</v>
      </c>
      <c r="F61" s="49">
        <v>306.88</v>
      </c>
      <c r="G61" s="53"/>
      <c r="H61" s="53"/>
      <c r="I61" s="54" t="s">
        <v>33</v>
      </c>
      <c r="J61" s="55">
        <f t="shared" si="0"/>
        <v>1</v>
      </c>
      <c r="K61" s="53" t="s">
        <v>34</v>
      </c>
      <c r="L61" s="53" t="s">
        <v>4</v>
      </c>
      <c r="M61" s="56"/>
      <c r="N61" s="57"/>
      <c r="O61" s="57"/>
      <c r="P61" s="58"/>
      <c r="Q61" s="57"/>
      <c r="R61" s="57"/>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0">
        <f t="shared" si="3"/>
        <v>3069</v>
      </c>
      <c r="BB61" s="59">
        <f t="shared" si="1"/>
        <v>3069</v>
      </c>
      <c r="BC61" s="51" t="str">
        <f t="shared" si="2"/>
        <v>INR  Three Thousand  &amp;Sixty Nine  Only</v>
      </c>
      <c r="HZ61" s="14"/>
      <c r="IA61" s="14">
        <v>49</v>
      </c>
      <c r="IB61" s="14" t="s">
        <v>136</v>
      </c>
      <c r="IC61" s="14"/>
      <c r="ID61" s="14">
        <v>10</v>
      </c>
      <c r="IE61" s="13" t="s">
        <v>152</v>
      </c>
    </row>
    <row r="62" spans="1:238" s="13" customFormat="1" ht="15.75">
      <c r="A62" s="52">
        <v>50</v>
      </c>
      <c r="B62" s="61" t="s">
        <v>137</v>
      </c>
      <c r="C62" s="52"/>
      <c r="D62" s="63"/>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5"/>
      <c r="HZ62" s="14"/>
      <c r="IA62" s="14">
        <v>50</v>
      </c>
      <c r="IB62" s="14" t="s">
        <v>137</v>
      </c>
      <c r="IC62" s="14"/>
      <c r="ID62" s="14"/>
    </row>
    <row r="63" spans="1:239" s="13" customFormat="1" ht="111.75" customHeight="1">
      <c r="A63" s="52">
        <v>51</v>
      </c>
      <c r="B63" s="61" t="s">
        <v>138</v>
      </c>
      <c r="C63" s="52"/>
      <c r="D63" s="47">
        <v>2.25</v>
      </c>
      <c r="E63" s="48" t="s">
        <v>153</v>
      </c>
      <c r="F63" s="49">
        <v>4985.93</v>
      </c>
      <c r="G63" s="53"/>
      <c r="H63" s="53"/>
      <c r="I63" s="54" t="s">
        <v>33</v>
      </c>
      <c r="J63" s="55">
        <f t="shared" si="0"/>
        <v>1</v>
      </c>
      <c r="K63" s="53" t="s">
        <v>34</v>
      </c>
      <c r="L63" s="53" t="s">
        <v>4</v>
      </c>
      <c r="M63" s="56"/>
      <c r="N63" s="57"/>
      <c r="O63" s="57"/>
      <c r="P63" s="58"/>
      <c r="Q63" s="57"/>
      <c r="R63" s="57"/>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0">
        <f t="shared" si="3"/>
        <v>11218</v>
      </c>
      <c r="BB63" s="59">
        <f t="shared" si="1"/>
        <v>11218</v>
      </c>
      <c r="BC63" s="51" t="str">
        <f t="shared" si="2"/>
        <v>INR  Eleven Thousand Two Hundred &amp; Eighteen  Only</v>
      </c>
      <c r="HZ63" s="14"/>
      <c r="IA63" s="14">
        <v>51</v>
      </c>
      <c r="IB63" s="62" t="s">
        <v>138</v>
      </c>
      <c r="IC63" s="14"/>
      <c r="ID63" s="14">
        <v>2.25</v>
      </c>
      <c r="IE63" s="13" t="s">
        <v>153</v>
      </c>
    </row>
    <row r="64" spans="1:238" s="13" customFormat="1" ht="47.25">
      <c r="A64" s="52">
        <v>52</v>
      </c>
      <c r="B64" s="61" t="s">
        <v>77</v>
      </c>
      <c r="C64" s="52"/>
      <c r="D64" s="63"/>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5"/>
      <c r="HZ64" s="14"/>
      <c r="IA64" s="14">
        <v>52</v>
      </c>
      <c r="IB64" s="14" t="s">
        <v>77</v>
      </c>
      <c r="IC64" s="14"/>
      <c r="ID64" s="14"/>
    </row>
    <row r="65" spans="1:239" s="13" customFormat="1" ht="15.75">
      <c r="A65" s="52">
        <v>53</v>
      </c>
      <c r="B65" s="61" t="s">
        <v>78</v>
      </c>
      <c r="C65" s="52"/>
      <c r="D65" s="47">
        <v>75</v>
      </c>
      <c r="E65" s="48" t="s">
        <v>103</v>
      </c>
      <c r="F65" s="49">
        <v>83.3</v>
      </c>
      <c r="G65" s="53"/>
      <c r="H65" s="53"/>
      <c r="I65" s="54" t="s">
        <v>33</v>
      </c>
      <c r="J65" s="55">
        <f t="shared" si="0"/>
        <v>1</v>
      </c>
      <c r="K65" s="53" t="s">
        <v>34</v>
      </c>
      <c r="L65" s="53" t="s">
        <v>4</v>
      </c>
      <c r="M65" s="56"/>
      <c r="N65" s="57"/>
      <c r="O65" s="57"/>
      <c r="P65" s="58"/>
      <c r="Q65" s="57"/>
      <c r="R65" s="57"/>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0">
        <f t="shared" si="3"/>
        <v>6248</v>
      </c>
      <c r="BB65" s="59">
        <f t="shared" si="1"/>
        <v>6248</v>
      </c>
      <c r="BC65" s="51" t="str">
        <f t="shared" si="2"/>
        <v>INR  Six Thousand Two Hundred &amp; Forty Eight  Only</v>
      </c>
      <c r="HZ65" s="14"/>
      <c r="IA65" s="14">
        <v>53</v>
      </c>
      <c r="IB65" s="14" t="s">
        <v>78</v>
      </c>
      <c r="IC65" s="14"/>
      <c r="ID65" s="14">
        <v>75</v>
      </c>
      <c r="IE65" s="13" t="s">
        <v>103</v>
      </c>
    </row>
    <row r="66" spans="1:239" s="13" customFormat="1" ht="15.75">
      <c r="A66" s="52">
        <v>54</v>
      </c>
      <c r="B66" s="61" t="s">
        <v>79</v>
      </c>
      <c r="C66" s="52"/>
      <c r="D66" s="47">
        <v>25</v>
      </c>
      <c r="E66" s="48" t="s">
        <v>103</v>
      </c>
      <c r="F66" s="49">
        <v>180.62</v>
      </c>
      <c r="G66" s="53"/>
      <c r="H66" s="53"/>
      <c r="I66" s="54" t="s">
        <v>33</v>
      </c>
      <c r="J66" s="55">
        <f t="shared" si="0"/>
        <v>1</v>
      </c>
      <c r="K66" s="53" t="s">
        <v>34</v>
      </c>
      <c r="L66" s="53" t="s">
        <v>4</v>
      </c>
      <c r="M66" s="56"/>
      <c r="N66" s="57"/>
      <c r="O66" s="57"/>
      <c r="P66" s="58"/>
      <c r="Q66" s="57"/>
      <c r="R66" s="57"/>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0">
        <f t="shared" si="3"/>
        <v>4516</v>
      </c>
      <c r="BB66" s="59">
        <f t="shared" si="1"/>
        <v>4516</v>
      </c>
      <c r="BC66" s="51" t="str">
        <f t="shared" si="2"/>
        <v>INR  Four Thousand Five Hundred &amp; Sixteen  Only</v>
      </c>
      <c r="HZ66" s="14"/>
      <c r="IA66" s="14">
        <v>54</v>
      </c>
      <c r="IB66" s="14" t="s">
        <v>79</v>
      </c>
      <c r="IC66" s="14"/>
      <c r="ID66" s="14">
        <v>25</v>
      </c>
      <c r="IE66" s="13" t="s">
        <v>103</v>
      </c>
    </row>
    <row r="67" spans="1:239" s="13" customFormat="1" ht="31.5">
      <c r="A67" s="52">
        <v>55</v>
      </c>
      <c r="B67" s="61" t="s">
        <v>139</v>
      </c>
      <c r="C67" s="52"/>
      <c r="D67" s="47">
        <v>360</v>
      </c>
      <c r="E67" s="48" t="s">
        <v>103</v>
      </c>
      <c r="F67" s="49">
        <v>524.33</v>
      </c>
      <c r="G67" s="53"/>
      <c r="H67" s="53"/>
      <c r="I67" s="54" t="s">
        <v>33</v>
      </c>
      <c r="J67" s="55">
        <f t="shared" si="0"/>
        <v>1</v>
      </c>
      <c r="K67" s="53" t="s">
        <v>34</v>
      </c>
      <c r="L67" s="53" t="s">
        <v>4</v>
      </c>
      <c r="M67" s="56"/>
      <c r="N67" s="57"/>
      <c r="O67" s="57"/>
      <c r="P67" s="58"/>
      <c r="Q67" s="57"/>
      <c r="R67" s="57"/>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0">
        <f t="shared" si="3"/>
        <v>188759</v>
      </c>
      <c r="BB67" s="59">
        <f t="shared" si="1"/>
        <v>188759</v>
      </c>
      <c r="BC67" s="51" t="str">
        <f t="shared" si="2"/>
        <v>INR  One Lakh Eighty Eight Thousand Seven Hundred &amp; Fifty Nine  Only</v>
      </c>
      <c r="HZ67" s="14"/>
      <c r="IA67" s="14">
        <v>55</v>
      </c>
      <c r="IB67" s="14" t="s">
        <v>139</v>
      </c>
      <c r="IC67" s="14"/>
      <c r="ID67" s="14">
        <v>360</v>
      </c>
      <c r="IE67" s="13" t="s">
        <v>103</v>
      </c>
    </row>
    <row r="68" spans="1:239" s="13" customFormat="1" ht="31.5">
      <c r="A68" s="52">
        <v>56</v>
      </c>
      <c r="B68" s="61" t="s">
        <v>80</v>
      </c>
      <c r="C68" s="52"/>
      <c r="D68" s="47">
        <v>15</v>
      </c>
      <c r="E68" s="48" t="s">
        <v>104</v>
      </c>
      <c r="F68" s="49">
        <v>228.85</v>
      </c>
      <c r="G68" s="53"/>
      <c r="H68" s="53"/>
      <c r="I68" s="54" t="s">
        <v>33</v>
      </c>
      <c r="J68" s="55">
        <f t="shared" si="0"/>
        <v>1</v>
      </c>
      <c r="K68" s="53" t="s">
        <v>34</v>
      </c>
      <c r="L68" s="53" t="s">
        <v>4</v>
      </c>
      <c r="M68" s="56"/>
      <c r="N68" s="57"/>
      <c r="O68" s="57"/>
      <c r="P68" s="58"/>
      <c r="Q68" s="57"/>
      <c r="R68" s="57"/>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0">
        <f t="shared" si="3"/>
        <v>3433</v>
      </c>
      <c r="BB68" s="59">
        <f t="shared" si="1"/>
        <v>3433</v>
      </c>
      <c r="BC68" s="51" t="str">
        <f t="shared" si="2"/>
        <v>INR  Three Thousand Four Hundred &amp; Thirty Three  Only</v>
      </c>
      <c r="HZ68" s="14"/>
      <c r="IA68" s="14">
        <v>56</v>
      </c>
      <c r="IB68" s="14" t="s">
        <v>80</v>
      </c>
      <c r="IC68" s="14"/>
      <c r="ID68" s="14">
        <v>15</v>
      </c>
      <c r="IE68" s="13" t="s">
        <v>104</v>
      </c>
    </row>
    <row r="69" spans="1:238" s="13" customFormat="1" ht="31.5">
      <c r="A69" s="52">
        <v>57</v>
      </c>
      <c r="B69" s="61" t="s">
        <v>140</v>
      </c>
      <c r="C69" s="52"/>
      <c r="D69" s="63"/>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5"/>
      <c r="HZ69" s="14"/>
      <c r="IA69" s="14">
        <v>57</v>
      </c>
      <c r="IB69" s="14" t="s">
        <v>140</v>
      </c>
      <c r="IC69" s="14"/>
      <c r="ID69" s="14"/>
    </row>
    <row r="70" spans="1:239" s="13" customFormat="1" ht="15.75">
      <c r="A70" s="52">
        <v>58</v>
      </c>
      <c r="B70" s="61" t="s">
        <v>52</v>
      </c>
      <c r="C70" s="52"/>
      <c r="D70" s="47">
        <v>2</v>
      </c>
      <c r="E70" s="48" t="s">
        <v>51</v>
      </c>
      <c r="F70" s="49">
        <v>151.69</v>
      </c>
      <c r="G70" s="53"/>
      <c r="H70" s="53"/>
      <c r="I70" s="54" t="s">
        <v>33</v>
      </c>
      <c r="J70" s="55">
        <f t="shared" si="0"/>
        <v>1</v>
      </c>
      <c r="K70" s="53" t="s">
        <v>34</v>
      </c>
      <c r="L70" s="53" t="s">
        <v>4</v>
      </c>
      <c r="M70" s="56"/>
      <c r="N70" s="57"/>
      <c r="O70" s="57"/>
      <c r="P70" s="58"/>
      <c r="Q70" s="57"/>
      <c r="R70" s="57"/>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0">
        <f t="shared" si="3"/>
        <v>303</v>
      </c>
      <c r="BB70" s="59">
        <f t="shared" si="1"/>
        <v>303</v>
      </c>
      <c r="BC70" s="51" t="str">
        <f t="shared" si="2"/>
        <v>INR  Three Hundred &amp; Three  Only</v>
      </c>
      <c r="HZ70" s="14"/>
      <c r="IA70" s="14">
        <v>58</v>
      </c>
      <c r="IB70" s="14" t="s">
        <v>52</v>
      </c>
      <c r="IC70" s="14"/>
      <c r="ID70" s="14">
        <v>2</v>
      </c>
      <c r="IE70" s="13" t="s">
        <v>51</v>
      </c>
    </row>
    <row r="71" spans="1:239" s="13" customFormat="1" ht="15.75">
      <c r="A71" s="52">
        <v>59</v>
      </c>
      <c r="B71" s="61" t="s">
        <v>141</v>
      </c>
      <c r="C71" s="52"/>
      <c r="D71" s="47">
        <v>4</v>
      </c>
      <c r="E71" s="48" t="s">
        <v>51</v>
      </c>
      <c r="F71" s="49">
        <v>146.43</v>
      </c>
      <c r="G71" s="53"/>
      <c r="H71" s="53"/>
      <c r="I71" s="54" t="s">
        <v>33</v>
      </c>
      <c r="J71" s="55">
        <f t="shared" si="0"/>
        <v>1</v>
      </c>
      <c r="K71" s="53" t="s">
        <v>34</v>
      </c>
      <c r="L71" s="53" t="s">
        <v>4</v>
      </c>
      <c r="M71" s="56"/>
      <c r="N71" s="57"/>
      <c r="O71" s="57"/>
      <c r="P71" s="58"/>
      <c r="Q71" s="57"/>
      <c r="R71" s="57"/>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0">
        <f t="shared" si="3"/>
        <v>586</v>
      </c>
      <c r="BB71" s="59">
        <f t="shared" si="1"/>
        <v>586</v>
      </c>
      <c r="BC71" s="51" t="str">
        <f t="shared" si="2"/>
        <v>INR  Five Hundred &amp; Eighty Six  Only</v>
      </c>
      <c r="HZ71" s="14"/>
      <c r="IA71" s="14">
        <v>59</v>
      </c>
      <c r="IB71" s="14" t="s">
        <v>141</v>
      </c>
      <c r="IC71" s="14"/>
      <c r="ID71" s="14">
        <v>4</v>
      </c>
      <c r="IE71" s="13" t="s">
        <v>51</v>
      </c>
    </row>
    <row r="72" spans="1:239" s="13" customFormat="1" ht="15.75">
      <c r="A72" s="52">
        <v>60</v>
      </c>
      <c r="B72" s="61" t="s">
        <v>142</v>
      </c>
      <c r="C72" s="52"/>
      <c r="D72" s="47">
        <v>3</v>
      </c>
      <c r="E72" s="48" t="s">
        <v>51</v>
      </c>
      <c r="F72" s="49">
        <v>123.63</v>
      </c>
      <c r="G72" s="53"/>
      <c r="H72" s="53"/>
      <c r="I72" s="54" t="s">
        <v>33</v>
      </c>
      <c r="J72" s="55">
        <f t="shared" si="0"/>
        <v>1</v>
      </c>
      <c r="K72" s="53" t="s">
        <v>34</v>
      </c>
      <c r="L72" s="53" t="s">
        <v>4</v>
      </c>
      <c r="M72" s="56"/>
      <c r="N72" s="57"/>
      <c r="O72" s="57"/>
      <c r="P72" s="58"/>
      <c r="Q72" s="57"/>
      <c r="R72" s="57"/>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0">
        <f t="shared" si="3"/>
        <v>371</v>
      </c>
      <c r="BB72" s="59">
        <f t="shared" si="1"/>
        <v>371</v>
      </c>
      <c r="BC72" s="51" t="str">
        <f t="shared" si="2"/>
        <v>INR  Three Hundred &amp; Seventy One  Only</v>
      </c>
      <c r="HZ72" s="14"/>
      <c r="IA72" s="14">
        <v>60</v>
      </c>
      <c r="IB72" s="14" t="s">
        <v>142</v>
      </c>
      <c r="IC72" s="14"/>
      <c r="ID72" s="14">
        <v>3</v>
      </c>
      <c r="IE72" s="13" t="s">
        <v>51</v>
      </c>
    </row>
    <row r="73" spans="1:239" s="13" customFormat="1" ht="15.75">
      <c r="A73" s="52">
        <v>61</v>
      </c>
      <c r="B73" s="61" t="s">
        <v>143</v>
      </c>
      <c r="C73" s="52"/>
      <c r="D73" s="47">
        <v>1</v>
      </c>
      <c r="E73" s="48" t="s">
        <v>51</v>
      </c>
      <c r="F73" s="49">
        <v>144.67</v>
      </c>
      <c r="G73" s="53"/>
      <c r="H73" s="53"/>
      <c r="I73" s="54" t="s">
        <v>33</v>
      </c>
      <c r="J73" s="55">
        <f t="shared" si="0"/>
        <v>1</v>
      </c>
      <c r="K73" s="53" t="s">
        <v>34</v>
      </c>
      <c r="L73" s="53" t="s">
        <v>4</v>
      </c>
      <c r="M73" s="56"/>
      <c r="N73" s="57"/>
      <c r="O73" s="57"/>
      <c r="P73" s="58"/>
      <c r="Q73" s="57"/>
      <c r="R73" s="57"/>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0">
        <f t="shared" si="3"/>
        <v>145</v>
      </c>
      <c r="BB73" s="59">
        <f t="shared" si="1"/>
        <v>145</v>
      </c>
      <c r="BC73" s="51" t="str">
        <f t="shared" si="2"/>
        <v>INR  One Hundred &amp; Forty Five  Only</v>
      </c>
      <c r="HZ73" s="14"/>
      <c r="IA73" s="14">
        <v>61</v>
      </c>
      <c r="IB73" s="14" t="s">
        <v>143</v>
      </c>
      <c r="IC73" s="14"/>
      <c r="ID73" s="14">
        <v>1</v>
      </c>
      <c r="IE73" s="13" t="s">
        <v>51</v>
      </c>
    </row>
    <row r="74" spans="1:239" s="13" customFormat="1" ht="31.5">
      <c r="A74" s="52">
        <v>62</v>
      </c>
      <c r="B74" s="61" t="s">
        <v>81</v>
      </c>
      <c r="C74" s="52"/>
      <c r="D74" s="47">
        <v>55</v>
      </c>
      <c r="E74" s="48" t="s">
        <v>104</v>
      </c>
      <c r="F74" s="49">
        <v>980.27</v>
      </c>
      <c r="G74" s="53"/>
      <c r="H74" s="53"/>
      <c r="I74" s="54" t="s">
        <v>33</v>
      </c>
      <c r="J74" s="55">
        <f t="shared" si="0"/>
        <v>1</v>
      </c>
      <c r="K74" s="53" t="s">
        <v>34</v>
      </c>
      <c r="L74" s="53" t="s">
        <v>4</v>
      </c>
      <c r="M74" s="56"/>
      <c r="N74" s="57"/>
      <c r="O74" s="57"/>
      <c r="P74" s="58"/>
      <c r="Q74" s="57"/>
      <c r="R74" s="57"/>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0">
        <f t="shared" si="3"/>
        <v>53915</v>
      </c>
      <c r="BB74" s="59">
        <f t="shared" si="1"/>
        <v>53915</v>
      </c>
      <c r="BC74" s="51" t="str">
        <f t="shared" si="2"/>
        <v>INR  Fifty Three Thousand Nine Hundred &amp; Fifteen  Only</v>
      </c>
      <c r="HZ74" s="14"/>
      <c r="IA74" s="14">
        <v>62</v>
      </c>
      <c r="IB74" s="14" t="s">
        <v>81</v>
      </c>
      <c r="IC74" s="14"/>
      <c r="ID74" s="14">
        <v>55</v>
      </c>
      <c r="IE74" s="13" t="s">
        <v>104</v>
      </c>
    </row>
    <row r="75" spans="1:238" s="13" customFormat="1" ht="31.5">
      <c r="A75" s="52">
        <v>63</v>
      </c>
      <c r="B75" s="61" t="s">
        <v>82</v>
      </c>
      <c r="C75" s="52"/>
      <c r="D75" s="63"/>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5"/>
      <c r="HZ75" s="14"/>
      <c r="IA75" s="14">
        <v>63</v>
      </c>
      <c r="IB75" s="14" t="s">
        <v>82</v>
      </c>
      <c r="IC75" s="14"/>
      <c r="ID75" s="14"/>
    </row>
    <row r="76" spans="1:239" s="13" customFormat="1" ht="31.5">
      <c r="A76" s="52">
        <v>64</v>
      </c>
      <c r="B76" s="61" t="s">
        <v>83</v>
      </c>
      <c r="C76" s="52"/>
      <c r="D76" s="47">
        <v>54</v>
      </c>
      <c r="E76" s="48" t="s">
        <v>104</v>
      </c>
      <c r="F76" s="49">
        <v>432.27</v>
      </c>
      <c r="G76" s="53"/>
      <c r="H76" s="53"/>
      <c r="I76" s="54" t="s">
        <v>33</v>
      </c>
      <c r="J76" s="55">
        <f t="shared" si="0"/>
        <v>1</v>
      </c>
      <c r="K76" s="53" t="s">
        <v>34</v>
      </c>
      <c r="L76" s="53" t="s">
        <v>4</v>
      </c>
      <c r="M76" s="56"/>
      <c r="N76" s="57"/>
      <c r="O76" s="57"/>
      <c r="P76" s="58"/>
      <c r="Q76" s="57"/>
      <c r="R76" s="57"/>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0">
        <f t="shared" si="3"/>
        <v>23343</v>
      </c>
      <c r="BB76" s="59">
        <f t="shared" si="1"/>
        <v>23343</v>
      </c>
      <c r="BC76" s="51" t="str">
        <f t="shared" si="2"/>
        <v>INR  Twenty Three Thousand Three Hundred &amp; Forty Three  Only</v>
      </c>
      <c r="HZ76" s="14"/>
      <c r="IA76" s="14">
        <v>64</v>
      </c>
      <c r="IB76" s="14" t="s">
        <v>83</v>
      </c>
      <c r="IC76" s="14"/>
      <c r="ID76" s="14">
        <v>54</v>
      </c>
      <c r="IE76" s="13" t="s">
        <v>104</v>
      </c>
    </row>
    <row r="77" spans="1:239" s="13" customFormat="1" ht="15.75">
      <c r="A77" s="52">
        <v>65</v>
      </c>
      <c r="B77" s="61" t="s">
        <v>52</v>
      </c>
      <c r="C77" s="52"/>
      <c r="D77" s="47">
        <v>8</v>
      </c>
      <c r="E77" s="48" t="s">
        <v>51</v>
      </c>
      <c r="F77" s="49">
        <v>194.65</v>
      </c>
      <c r="G77" s="53"/>
      <c r="H77" s="53"/>
      <c r="I77" s="54" t="s">
        <v>33</v>
      </c>
      <c r="J77" s="55">
        <f t="shared" si="0"/>
        <v>1</v>
      </c>
      <c r="K77" s="53" t="s">
        <v>34</v>
      </c>
      <c r="L77" s="53" t="s">
        <v>4</v>
      </c>
      <c r="M77" s="56"/>
      <c r="N77" s="57"/>
      <c r="O77" s="57"/>
      <c r="P77" s="58"/>
      <c r="Q77" s="57"/>
      <c r="R77" s="57"/>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0">
        <f t="shared" si="3"/>
        <v>1557</v>
      </c>
      <c r="BB77" s="59">
        <f t="shared" si="1"/>
        <v>1557</v>
      </c>
      <c r="BC77" s="51" t="str">
        <f t="shared" si="2"/>
        <v>INR  One Thousand Five Hundred &amp; Fifty Seven  Only</v>
      </c>
      <c r="HZ77" s="14"/>
      <c r="IA77" s="14">
        <v>65</v>
      </c>
      <c r="IB77" s="14" t="s">
        <v>52</v>
      </c>
      <c r="IC77" s="14"/>
      <c r="ID77" s="14">
        <v>8</v>
      </c>
      <c r="IE77" s="13" t="s">
        <v>51</v>
      </c>
    </row>
    <row r="78" spans="1:239" s="13" customFormat="1" ht="15.75">
      <c r="A78" s="52">
        <v>66</v>
      </c>
      <c r="B78" s="61" t="s">
        <v>84</v>
      </c>
      <c r="C78" s="52"/>
      <c r="D78" s="47">
        <v>4</v>
      </c>
      <c r="E78" s="48" t="s">
        <v>51</v>
      </c>
      <c r="F78" s="49">
        <v>539.24</v>
      </c>
      <c r="G78" s="53"/>
      <c r="H78" s="53"/>
      <c r="I78" s="54" t="s">
        <v>33</v>
      </c>
      <c r="J78" s="55">
        <f t="shared" si="0"/>
        <v>1</v>
      </c>
      <c r="K78" s="53" t="s">
        <v>34</v>
      </c>
      <c r="L78" s="53" t="s">
        <v>4</v>
      </c>
      <c r="M78" s="56"/>
      <c r="N78" s="57"/>
      <c r="O78" s="57"/>
      <c r="P78" s="58"/>
      <c r="Q78" s="57"/>
      <c r="R78" s="57"/>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0">
        <f t="shared" si="3"/>
        <v>2157</v>
      </c>
      <c r="BB78" s="59">
        <f t="shared" si="1"/>
        <v>2157</v>
      </c>
      <c r="BC78" s="51" t="str">
        <f t="shared" si="2"/>
        <v>INR  Two Thousand One Hundred &amp; Fifty Seven  Only</v>
      </c>
      <c r="HZ78" s="14"/>
      <c r="IA78" s="14">
        <v>66</v>
      </c>
      <c r="IB78" s="14" t="s">
        <v>84</v>
      </c>
      <c r="IC78" s="14"/>
      <c r="ID78" s="14">
        <v>4</v>
      </c>
      <c r="IE78" s="13" t="s">
        <v>51</v>
      </c>
    </row>
    <row r="79" spans="1:239" s="13" customFormat="1" ht="15.75">
      <c r="A79" s="52">
        <v>67</v>
      </c>
      <c r="B79" s="61" t="s">
        <v>85</v>
      </c>
      <c r="C79" s="52"/>
      <c r="D79" s="47">
        <v>4</v>
      </c>
      <c r="E79" s="48" t="s">
        <v>51</v>
      </c>
      <c r="F79" s="49">
        <v>551.51</v>
      </c>
      <c r="G79" s="53"/>
      <c r="H79" s="53"/>
      <c r="I79" s="54" t="s">
        <v>33</v>
      </c>
      <c r="J79" s="55">
        <f t="shared" si="0"/>
        <v>1</v>
      </c>
      <c r="K79" s="53" t="s">
        <v>34</v>
      </c>
      <c r="L79" s="53" t="s">
        <v>4</v>
      </c>
      <c r="M79" s="56"/>
      <c r="N79" s="57"/>
      <c r="O79" s="57"/>
      <c r="P79" s="58"/>
      <c r="Q79" s="57"/>
      <c r="R79" s="57"/>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0">
        <f t="shared" si="3"/>
        <v>2206</v>
      </c>
      <c r="BB79" s="59">
        <f t="shared" si="1"/>
        <v>2206</v>
      </c>
      <c r="BC79" s="51" t="str">
        <f t="shared" si="2"/>
        <v>INR  Two Thousand Two Hundred &amp; Six  Only</v>
      </c>
      <c r="HZ79" s="14"/>
      <c r="IA79" s="14">
        <v>67</v>
      </c>
      <c r="IB79" s="14" t="s">
        <v>85</v>
      </c>
      <c r="IC79" s="14"/>
      <c r="ID79" s="14">
        <v>4</v>
      </c>
      <c r="IE79" s="13" t="s">
        <v>51</v>
      </c>
    </row>
    <row r="80" spans="1:239" s="13" customFormat="1" ht="15.75">
      <c r="A80" s="52">
        <v>68</v>
      </c>
      <c r="B80" s="61" t="s">
        <v>86</v>
      </c>
      <c r="C80" s="52"/>
      <c r="D80" s="47">
        <v>5</v>
      </c>
      <c r="E80" s="48" t="s">
        <v>51</v>
      </c>
      <c r="F80" s="49">
        <v>939.06</v>
      </c>
      <c r="G80" s="53"/>
      <c r="H80" s="53"/>
      <c r="I80" s="54" t="s">
        <v>33</v>
      </c>
      <c r="J80" s="55">
        <f aca="true" t="shared" si="4" ref="J80:J107">IF(I80="Less(-)",-1,1)</f>
        <v>1</v>
      </c>
      <c r="K80" s="53" t="s">
        <v>34</v>
      </c>
      <c r="L80" s="53" t="s">
        <v>4</v>
      </c>
      <c r="M80" s="56"/>
      <c r="N80" s="57"/>
      <c r="O80" s="57"/>
      <c r="P80" s="58"/>
      <c r="Q80" s="57"/>
      <c r="R80" s="57"/>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0">
        <f aca="true" t="shared" si="5" ref="BA80:BA107">ROUND(total_amount_ba($B$2,$D$2,D80,F80,J80,K80,M80),0)</f>
        <v>4695</v>
      </c>
      <c r="BB80" s="59">
        <f aca="true" t="shared" si="6" ref="BB80:BB107">BA80+SUM(N80:AZ80)</f>
        <v>4695</v>
      </c>
      <c r="BC80" s="51" t="str">
        <f aca="true" t="shared" si="7" ref="BC80:BC107">SpellNumber(L80,BB80)</f>
        <v>INR  Four Thousand Six Hundred &amp; Ninety Five  Only</v>
      </c>
      <c r="HZ80" s="14"/>
      <c r="IA80" s="14">
        <v>68</v>
      </c>
      <c r="IB80" s="14" t="s">
        <v>86</v>
      </c>
      <c r="IC80" s="14"/>
      <c r="ID80" s="14">
        <v>5</v>
      </c>
      <c r="IE80" s="13" t="s">
        <v>51</v>
      </c>
    </row>
    <row r="81" spans="1:239" s="13" customFormat="1" ht="15.75">
      <c r="A81" s="52">
        <v>69</v>
      </c>
      <c r="B81" s="61" t="s">
        <v>87</v>
      </c>
      <c r="C81" s="52"/>
      <c r="D81" s="47">
        <v>4</v>
      </c>
      <c r="E81" s="48" t="s">
        <v>51</v>
      </c>
      <c r="F81" s="49">
        <v>762.82</v>
      </c>
      <c r="G81" s="53"/>
      <c r="H81" s="53"/>
      <c r="I81" s="54" t="s">
        <v>33</v>
      </c>
      <c r="J81" s="55">
        <f t="shared" si="4"/>
        <v>1</v>
      </c>
      <c r="K81" s="53" t="s">
        <v>34</v>
      </c>
      <c r="L81" s="53" t="s">
        <v>4</v>
      </c>
      <c r="M81" s="56"/>
      <c r="N81" s="57"/>
      <c r="O81" s="57"/>
      <c r="P81" s="58"/>
      <c r="Q81" s="57"/>
      <c r="R81" s="57"/>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0">
        <f t="shared" si="5"/>
        <v>3051</v>
      </c>
      <c r="BB81" s="59">
        <f t="shared" si="6"/>
        <v>3051</v>
      </c>
      <c r="BC81" s="51" t="str">
        <f t="shared" si="7"/>
        <v>INR  Three Thousand  &amp;Fifty One  Only</v>
      </c>
      <c r="HZ81" s="14"/>
      <c r="IA81" s="14">
        <v>69</v>
      </c>
      <c r="IB81" s="14" t="s">
        <v>87</v>
      </c>
      <c r="IC81" s="14"/>
      <c r="ID81" s="14">
        <v>4</v>
      </c>
      <c r="IE81" s="13" t="s">
        <v>51</v>
      </c>
    </row>
    <row r="82" spans="1:239" s="13" customFormat="1" ht="15.75">
      <c r="A82" s="52">
        <v>70</v>
      </c>
      <c r="B82" s="61" t="s">
        <v>88</v>
      </c>
      <c r="C82" s="52"/>
      <c r="D82" s="47">
        <v>10</v>
      </c>
      <c r="E82" s="48" t="s">
        <v>104</v>
      </c>
      <c r="F82" s="49">
        <v>260.41</v>
      </c>
      <c r="G82" s="53"/>
      <c r="H82" s="53"/>
      <c r="I82" s="54" t="s">
        <v>33</v>
      </c>
      <c r="J82" s="55">
        <f t="shared" si="4"/>
        <v>1</v>
      </c>
      <c r="K82" s="53" t="s">
        <v>34</v>
      </c>
      <c r="L82" s="53" t="s">
        <v>4</v>
      </c>
      <c r="M82" s="56"/>
      <c r="N82" s="57"/>
      <c r="O82" s="57"/>
      <c r="P82" s="58"/>
      <c r="Q82" s="57"/>
      <c r="R82" s="57"/>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0">
        <f t="shared" si="5"/>
        <v>2604</v>
      </c>
      <c r="BB82" s="59">
        <f t="shared" si="6"/>
        <v>2604</v>
      </c>
      <c r="BC82" s="51" t="str">
        <f t="shared" si="7"/>
        <v>INR  Two Thousand Six Hundred &amp; Four  Only</v>
      </c>
      <c r="HZ82" s="14"/>
      <c r="IA82" s="14">
        <v>70</v>
      </c>
      <c r="IB82" s="14" t="s">
        <v>88</v>
      </c>
      <c r="IC82" s="14"/>
      <c r="ID82" s="14">
        <v>10</v>
      </c>
      <c r="IE82" s="13" t="s">
        <v>104</v>
      </c>
    </row>
    <row r="83" spans="1:239" s="13" customFormat="1" ht="89.25" customHeight="1">
      <c r="A83" s="52">
        <v>71</v>
      </c>
      <c r="B83" s="61" t="s">
        <v>89</v>
      </c>
      <c r="C83" s="52"/>
      <c r="D83" s="47">
        <v>27</v>
      </c>
      <c r="E83" s="48" t="s">
        <v>51</v>
      </c>
      <c r="F83" s="49">
        <v>224.46</v>
      </c>
      <c r="G83" s="53"/>
      <c r="H83" s="53"/>
      <c r="I83" s="54" t="s">
        <v>33</v>
      </c>
      <c r="J83" s="55">
        <f t="shared" si="4"/>
        <v>1</v>
      </c>
      <c r="K83" s="53" t="s">
        <v>34</v>
      </c>
      <c r="L83" s="53" t="s">
        <v>4</v>
      </c>
      <c r="M83" s="56"/>
      <c r="N83" s="57"/>
      <c r="O83" s="57"/>
      <c r="P83" s="58"/>
      <c r="Q83" s="57"/>
      <c r="R83" s="57"/>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0">
        <f t="shared" si="5"/>
        <v>6060</v>
      </c>
      <c r="BB83" s="59">
        <f t="shared" si="6"/>
        <v>6060</v>
      </c>
      <c r="BC83" s="51" t="str">
        <f t="shared" si="7"/>
        <v>INR  Six Thousand  &amp;Sixty  Only</v>
      </c>
      <c r="HZ83" s="14"/>
      <c r="IA83" s="14">
        <v>71</v>
      </c>
      <c r="IB83" s="62" t="s">
        <v>89</v>
      </c>
      <c r="IC83" s="14"/>
      <c r="ID83" s="14">
        <v>27</v>
      </c>
      <c r="IE83" s="13" t="s">
        <v>51</v>
      </c>
    </row>
    <row r="84" spans="1:239" s="13" customFormat="1" ht="31.5">
      <c r="A84" s="52">
        <v>72</v>
      </c>
      <c r="B84" s="61" t="s">
        <v>90</v>
      </c>
      <c r="C84" s="52"/>
      <c r="D84" s="47">
        <v>54</v>
      </c>
      <c r="E84" s="48" t="s">
        <v>51</v>
      </c>
      <c r="F84" s="49">
        <v>90.31</v>
      </c>
      <c r="G84" s="53"/>
      <c r="H84" s="53"/>
      <c r="I84" s="54" t="s">
        <v>33</v>
      </c>
      <c r="J84" s="55">
        <f t="shared" si="4"/>
        <v>1</v>
      </c>
      <c r="K84" s="53" t="s">
        <v>34</v>
      </c>
      <c r="L84" s="53" t="s">
        <v>4</v>
      </c>
      <c r="M84" s="56"/>
      <c r="N84" s="57"/>
      <c r="O84" s="57"/>
      <c r="P84" s="58"/>
      <c r="Q84" s="57"/>
      <c r="R84" s="57"/>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0">
        <f t="shared" si="5"/>
        <v>4877</v>
      </c>
      <c r="BB84" s="59">
        <f t="shared" si="6"/>
        <v>4877</v>
      </c>
      <c r="BC84" s="51" t="str">
        <f t="shared" si="7"/>
        <v>INR  Four Thousand Eight Hundred &amp; Seventy Seven  Only</v>
      </c>
      <c r="HZ84" s="14"/>
      <c r="IA84" s="14">
        <v>72</v>
      </c>
      <c r="IB84" s="14" t="s">
        <v>90</v>
      </c>
      <c r="IC84" s="14"/>
      <c r="ID84" s="14">
        <v>54</v>
      </c>
      <c r="IE84" s="13" t="s">
        <v>51</v>
      </c>
    </row>
    <row r="85" spans="1:239" s="13" customFormat="1" ht="31.5">
      <c r="A85" s="52">
        <v>73</v>
      </c>
      <c r="B85" s="61" t="s">
        <v>98</v>
      </c>
      <c r="C85" s="52"/>
      <c r="D85" s="47">
        <v>14</v>
      </c>
      <c r="E85" s="48" t="s">
        <v>51</v>
      </c>
      <c r="F85" s="49">
        <v>910.13</v>
      </c>
      <c r="G85" s="53"/>
      <c r="H85" s="53"/>
      <c r="I85" s="54" t="s">
        <v>33</v>
      </c>
      <c r="J85" s="55">
        <f t="shared" si="4"/>
        <v>1</v>
      </c>
      <c r="K85" s="53" t="s">
        <v>34</v>
      </c>
      <c r="L85" s="53" t="s">
        <v>4</v>
      </c>
      <c r="M85" s="56"/>
      <c r="N85" s="57"/>
      <c r="O85" s="57"/>
      <c r="P85" s="58"/>
      <c r="Q85" s="57"/>
      <c r="R85" s="57"/>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0">
        <f t="shared" si="5"/>
        <v>12742</v>
      </c>
      <c r="BB85" s="59">
        <f t="shared" si="6"/>
        <v>12742</v>
      </c>
      <c r="BC85" s="51" t="str">
        <f t="shared" si="7"/>
        <v>INR  Twelve Thousand Seven Hundred &amp; Forty Two  Only</v>
      </c>
      <c r="HZ85" s="14"/>
      <c r="IA85" s="14">
        <v>73</v>
      </c>
      <c r="IB85" s="14" t="s">
        <v>98</v>
      </c>
      <c r="IC85" s="14"/>
      <c r="ID85" s="14">
        <v>14</v>
      </c>
      <c r="IE85" s="13" t="s">
        <v>51</v>
      </c>
    </row>
    <row r="86" spans="1:238" s="13" customFormat="1" ht="63">
      <c r="A86" s="52">
        <v>74</v>
      </c>
      <c r="B86" s="61" t="s">
        <v>97</v>
      </c>
      <c r="C86" s="52"/>
      <c r="D86" s="63"/>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5"/>
      <c r="HZ86" s="14"/>
      <c r="IA86" s="14">
        <v>74</v>
      </c>
      <c r="IB86" s="14" t="s">
        <v>97</v>
      </c>
      <c r="IC86" s="14"/>
      <c r="ID86" s="14"/>
    </row>
    <row r="87" spans="1:239" s="13" customFormat="1" ht="31.5">
      <c r="A87" s="52">
        <v>75</v>
      </c>
      <c r="B87" s="61" t="s">
        <v>144</v>
      </c>
      <c r="C87" s="52"/>
      <c r="D87" s="47">
        <v>14</v>
      </c>
      <c r="E87" s="48" t="s">
        <v>105</v>
      </c>
      <c r="F87" s="49">
        <v>882.95</v>
      </c>
      <c r="G87" s="53"/>
      <c r="H87" s="53"/>
      <c r="I87" s="54" t="s">
        <v>33</v>
      </c>
      <c r="J87" s="55">
        <f t="shared" si="4"/>
        <v>1</v>
      </c>
      <c r="K87" s="53" t="s">
        <v>34</v>
      </c>
      <c r="L87" s="53" t="s">
        <v>4</v>
      </c>
      <c r="M87" s="56"/>
      <c r="N87" s="57"/>
      <c r="O87" s="57"/>
      <c r="P87" s="58"/>
      <c r="Q87" s="57"/>
      <c r="R87" s="57"/>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0">
        <f t="shared" si="5"/>
        <v>12361</v>
      </c>
      <c r="BB87" s="59">
        <f t="shared" si="6"/>
        <v>12361</v>
      </c>
      <c r="BC87" s="51" t="str">
        <f t="shared" si="7"/>
        <v>INR  Twelve Thousand Three Hundred &amp; Sixty One  Only</v>
      </c>
      <c r="HZ87" s="14"/>
      <c r="IA87" s="14">
        <v>75</v>
      </c>
      <c r="IB87" s="14" t="s">
        <v>144</v>
      </c>
      <c r="IC87" s="14"/>
      <c r="ID87" s="14">
        <v>14</v>
      </c>
      <c r="IE87" s="13" t="s">
        <v>105</v>
      </c>
    </row>
    <row r="88" spans="1:239" s="13" customFormat="1" ht="15.75">
      <c r="A88" s="52">
        <v>76</v>
      </c>
      <c r="B88" s="61" t="s">
        <v>145</v>
      </c>
      <c r="C88" s="52"/>
      <c r="D88" s="47">
        <v>14</v>
      </c>
      <c r="E88" s="48" t="s">
        <v>105</v>
      </c>
      <c r="F88" s="49">
        <v>1076.72</v>
      </c>
      <c r="G88" s="53"/>
      <c r="H88" s="53"/>
      <c r="I88" s="54" t="s">
        <v>33</v>
      </c>
      <c r="J88" s="55">
        <f t="shared" si="4"/>
        <v>1</v>
      </c>
      <c r="K88" s="53" t="s">
        <v>34</v>
      </c>
      <c r="L88" s="53" t="s">
        <v>4</v>
      </c>
      <c r="M88" s="56"/>
      <c r="N88" s="57"/>
      <c r="O88" s="57"/>
      <c r="P88" s="58"/>
      <c r="Q88" s="57"/>
      <c r="R88" s="57"/>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0">
        <f t="shared" si="5"/>
        <v>15074</v>
      </c>
      <c r="BB88" s="59">
        <f t="shared" si="6"/>
        <v>15074</v>
      </c>
      <c r="BC88" s="51" t="str">
        <f t="shared" si="7"/>
        <v>INR  Fifteen Thousand  &amp;Seventy Four  Only</v>
      </c>
      <c r="HZ88" s="14"/>
      <c r="IA88" s="14">
        <v>76</v>
      </c>
      <c r="IB88" s="14" t="s">
        <v>145</v>
      </c>
      <c r="IC88" s="14"/>
      <c r="ID88" s="14">
        <v>14</v>
      </c>
      <c r="IE88" s="13" t="s">
        <v>105</v>
      </c>
    </row>
    <row r="89" spans="1:239" s="13" customFormat="1" ht="47.25">
      <c r="A89" s="52">
        <v>77</v>
      </c>
      <c r="B89" s="61" t="s">
        <v>99</v>
      </c>
      <c r="C89" s="52"/>
      <c r="D89" s="47">
        <v>70</v>
      </c>
      <c r="E89" s="48" t="s">
        <v>104</v>
      </c>
      <c r="F89" s="49">
        <v>31.57</v>
      </c>
      <c r="G89" s="53"/>
      <c r="H89" s="53"/>
      <c r="I89" s="54" t="s">
        <v>33</v>
      </c>
      <c r="J89" s="55">
        <f t="shared" si="4"/>
        <v>1</v>
      </c>
      <c r="K89" s="53" t="s">
        <v>34</v>
      </c>
      <c r="L89" s="53" t="s">
        <v>4</v>
      </c>
      <c r="M89" s="56"/>
      <c r="N89" s="57"/>
      <c r="O89" s="57"/>
      <c r="P89" s="58"/>
      <c r="Q89" s="57"/>
      <c r="R89" s="57"/>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0">
        <f t="shared" si="5"/>
        <v>2210</v>
      </c>
      <c r="BB89" s="59">
        <f t="shared" si="6"/>
        <v>2210</v>
      </c>
      <c r="BC89" s="51" t="str">
        <f t="shared" si="7"/>
        <v>INR  Two Thousand Two Hundred &amp; Ten  Only</v>
      </c>
      <c r="HZ89" s="14"/>
      <c r="IA89" s="14">
        <v>77</v>
      </c>
      <c r="IB89" s="14" t="s">
        <v>99</v>
      </c>
      <c r="IC89" s="14"/>
      <c r="ID89" s="14">
        <v>70</v>
      </c>
      <c r="IE89" s="13" t="s">
        <v>104</v>
      </c>
    </row>
    <row r="90" spans="1:239" s="13" customFormat="1" ht="31.5">
      <c r="A90" s="52">
        <v>78</v>
      </c>
      <c r="B90" s="61" t="s">
        <v>100</v>
      </c>
      <c r="C90" s="52"/>
      <c r="D90" s="47">
        <v>10</v>
      </c>
      <c r="E90" s="48" t="s">
        <v>104</v>
      </c>
      <c r="F90" s="49">
        <v>115.74</v>
      </c>
      <c r="G90" s="53"/>
      <c r="H90" s="53"/>
      <c r="I90" s="54" t="s">
        <v>33</v>
      </c>
      <c r="J90" s="55">
        <f t="shared" si="4"/>
        <v>1</v>
      </c>
      <c r="K90" s="53" t="s">
        <v>34</v>
      </c>
      <c r="L90" s="53" t="s">
        <v>4</v>
      </c>
      <c r="M90" s="56"/>
      <c r="N90" s="57"/>
      <c r="O90" s="57"/>
      <c r="P90" s="58"/>
      <c r="Q90" s="57"/>
      <c r="R90" s="57"/>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0">
        <f t="shared" si="5"/>
        <v>1157</v>
      </c>
      <c r="BB90" s="59">
        <f t="shared" si="6"/>
        <v>1157</v>
      </c>
      <c r="BC90" s="51" t="str">
        <f t="shared" si="7"/>
        <v>INR  One Thousand One Hundred &amp; Fifty Seven  Only</v>
      </c>
      <c r="HZ90" s="14"/>
      <c r="IA90" s="14">
        <v>78</v>
      </c>
      <c r="IB90" s="14" t="s">
        <v>100</v>
      </c>
      <c r="IC90" s="14"/>
      <c r="ID90" s="14">
        <v>10</v>
      </c>
      <c r="IE90" s="13" t="s">
        <v>104</v>
      </c>
    </row>
    <row r="91" spans="1:239" s="13" customFormat="1" ht="31.5">
      <c r="A91" s="52">
        <v>79</v>
      </c>
      <c r="B91" s="61" t="s">
        <v>102</v>
      </c>
      <c r="C91" s="52"/>
      <c r="D91" s="47">
        <v>15</v>
      </c>
      <c r="E91" s="48" t="s">
        <v>51</v>
      </c>
      <c r="F91" s="49">
        <v>296.36</v>
      </c>
      <c r="G91" s="53"/>
      <c r="H91" s="53"/>
      <c r="I91" s="54" t="s">
        <v>33</v>
      </c>
      <c r="J91" s="55">
        <f t="shared" si="4"/>
        <v>1</v>
      </c>
      <c r="K91" s="53" t="s">
        <v>34</v>
      </c>
      <c r="L91" s="53" t="s">
        <v>4</v>
      </c>
      <c r="M91" s="56"/>
      <c r="N91" s="57"/>
      <c r="O91" s="57"/>
      <c r="P91" s="58"/>
      <c r="Q91" s="57"/>
      <c r="R91" s="57"/>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0">
        <f t="shared" si="5"/>
        <v>4445</v>
      </c>
      <c r="BB91" s="59">
        <f t="shared" si="6"/>
        <v>4445</v>
      </c>
      <c r="BC91" s="51" t="str">
        <f t="shared" si="7"/>
        <v>INR  Four Thousand Four Hundred &amp; Forty Five  Only</v>
      </c>
      <c r="HZ91" s="14"/>
      <c r="IA91" s="14">
        <v>79</v>
      </c>
      <c r="IB91" s="14" t="s">
        <v>102</v>
      </c>
      <c r="IC91" s="14"/>
      <c r="ID91" s="14">
        <v>15</v>
      </c>
      <c r="IE91" s="13" t="s">
        <v>51</v>
      </c>
    </row>
    <row r="92" spans="1:239" s="13" customFormat="1" ht="63">
      <c r="A92" s="52">
        <v>80</v>
      </c>
      <c r="B92" s="61" t="s">
        <v>101</v>
      </c>
      <c r="C92" s="52"/>
      <c r="D92" s="47">
        <v>10</v>
      </c>
      <c r="E92" s="48" t="s">
        <v>51</v>
      </c>
      <c r="F92" s="49">
        <v>244.63</v>
      </c>
      <c r="G92" s="53"/>
      <c r="H92" s="53"/>
      <c r="I92" s="54" t="s">
        <v>33</v>
      </c>
      <c r="J92" s="55">
        <f t="shared" si="4"/>
        <v>1</v>
      </c>
      <c r="K92" s="53" t="s">
        <v>34</v>
      </c>
      <c r="L92" s="53" t="s">
        <v>4</v>
      </c>
      <c r="M92" s="56"/>
      <c r="N92" s="57"/>
      <c r="O92" s="57"/>
      <c r="P92" s="58"/>
      <c r="Q92" s="57"/>
      <c r="R92" s="57"/>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0">
        <f t="shared" si="5"/>
        <v>2446</v>
      </c>
      <c r="BB92" s="59">
        <f t="shared" si="6"/>
        <v>2446</v>
      </c>
      <c r="BC92" s="51" t="str">
        <f t="shared" si="7"/>
        <v>INR  Two Thousand Four Hundred &amp; Forty Six  Only</v>
      </c>
      <c r="HZ92" s="14"/>
      <c r="IA92" s="14">
        <v>80</v>
      </c>
      <c r="IB92" s="14" t="s">
        <v>101</v>
      </c>
      <c r="IC92" s="14"/>
      <c r="ID92" s="14">
        <v>10</v>
      </c>
      <c r="IE92" s="13" t="s">
        <v>51</v>
      </c>
    </row>
    <row r="93" spans="1:238" s="13" customFormat="1" ht="31.5">
      <c r="A93" s="52">
        <v>81</v>
      </c>
      <c r="B93" s="61" t="s">
        <v>91</v>
      </c>
      <c r="C93" s="52"/>
      <c r="D93" s="63"/>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5"/>
      <c r="HZ93" s="14"/>
      <c r="IA93" s="14">
        <v>81</v>
      </c>
      <c r="IB93" s="14" t="s">
        <v>91</v>
      </c>
      <c r="IC93" s="14"/>
      <c r="ID93" s="14"/>
    </row>
    <row r="94" spans="1:239" s="13" customFormat="1" ht="15.75">
      <c r="A94" s="52">
        <v>82</v>
      </c>
      <c r="B94" s="61" t="s">
        <v>146</v>
      </c>
      <c r="C94" s="52"/>
      <c r="D94" s="47">
        <v>3</v>
      </c>
      <c r="E94" s="48" t="s">
        <v>51</v>
      </c>
      <c r="F94" s="49">
        <v>226.22</v>
      </c>
      <c r="G94" s="53"/>
      <c r="H94" s="53"/>
      <c r="I94" s="54" t="s">
        <v>33</v>
      </c>
      <c r="J94" s="55">
        <f t="shared" si="4"/>
        <v>1</v>
      </c>
      <c r="K94" s="53" t="s">
        <v>34</v>
      </c>
      <c r="L94" s="53" t="s">
        <v>4</v>
      </c>
      <c r="M94" s="56"/>
      <c r="N94" s="57"/>
      <c r="O94" s="57"/>
      <c r="P94" s="58"/>
      <c r="Q94" s="57"/>
      <c r="R94" s="57"/>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0">
        <f t="shared" si="5"/>
        <v>679</v>
      </c>
      <c r="BB94" s="59">
        <f t="shared" si="6"/>
        <v>679</v>
      </c>
      <c r="BC94" s="51" t="str">
        <f t="shared" si="7"/>
        <v>INR  Six Hundred &amp; Seventy Nine  Only</v>
      </c>
      <c r="HZ94" s="14"/>
      <c r="IA94" s="14">
        <v>82</v>
      </c>
      <c r="IB94" s="14" t="s">
        <v>146</v>
      </c>
      <c r="IC94" s="14"/>
      <c r="ID94" s="14">
        <v>3</v>
      </c>
      <c r="IE94" s="13" t="s">
        <v>51</v>
      </c>
    </row>
    <row r="95" spans="1:239" s="13" customFormat="1" ht="15.75">
      <c r="A95" s="52">
        <v>83</v>
      </c>
      <c r="B95" s="61" t="s">
        <v>49</v>
      </c>
      <c r="C95" s="52"/>
      <c r="D95" s="47">
        <v>8</v>
      </c>
      <c r="E95" s="48" t="s">
        <v>51</v>
      </c>
      <c r="F95" s="49">
        <v>301.62</v>
      </c>
      <c r="G95" s="53"/>
      <c r="H95" s="53"/>
      <c r="I95" s="54" t="s">
        <v>33</v>
      </c>
      <c r="J95" s="55">
        <f t="shared" si="4"/>
        <v>1</v>
      </c>
      <c r="K95" s="53" t="s">
        <v>34</v>
      </c>
      <c r="L95" s="53" t="s">
        <v>4</v>
      </c>
      <c r="M95" s="56"/>
      <c r="N95" s="57"/>
      <c r="O95" s="57"/>
      <c r="P95" s="58"/>
      <c r="Q95" s="57"/>
      <c r="R95" s="57"/>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0">
        <f t="shared" si="5"/>
        <v>2413</v>
      </c>
      <c r="BB95" s="59">
        <f t="shared" si="6"/>
        <v>2413</v>
      </c>
      <c r="BC95" s="51" t="str">
        <f t="shared" si="7"/>
        <v>INR  Two Thousand Four Hundred &amp; Thirteen  Only</v>
      </c>
      <c r="HZ95" s="14"/>
      <c r="IA95" s="14">
        <v>83</v>
      </c>
      <c r="IB95" s="14" t="s">
        <v>49</v>
      </c>
      <c r="IC95" s="14"/>
      <c r="ID95" s="14">
        <v>8</v>
      </c>
      <c r="IE95" s="13" t="s">
        <v>51</v>
      </c>
    </row>
    <row r="96" spans="1:239" s="13" customFormat="1" ht="15.75">
      <c r="A96" s="52">
        <v>84</v>
      </c>
      <c r="B96" s="61" t="s">
        <v>50</v>
      </c>
      <c r="C96" s="52"/>
      <c r="D96" s="47">
        <v>4</v>
      </c>
      <c r="E96" s="48" t="s">
        <v>51</v>
      </c>
      <c r="F96" s="49">
        <v>404.21</v>
      </c>
      <c r="G96" s="53"/>
      <c r="H96" s="53"/>
      <c r="I96" s="54" t="s">
        <v>33</v>
      </c>
      <c r="J96" s="55">
        <f t="shared" si="4"/>
        <v>1</v>
      </c>
      <c r="K96" s="53" t="s">
        <v>34</v>
      </c>
      <c r="L96" s="53" t="s">
        <v>4</v>
      </c>
      <c r="M96" s="56"/>
      <c r="N96" s="57"/>
      <c r="O96" s="57"/>
      <c r="P96" s="58"/>
      <c r="Q96" s="57"/>
      <c r="R96" s="57"/>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0">
        <f t="shared" si="5"/>
        <v>1617</v>
      </c>
      <c r="BB96" s="59">
        <f t="shared" si="6"/>
        <v>1617</v>
      </c>
      <c r="BC96" s="51" t="str">
        <f t="shared" si="7"/>
        <v>INR  One Thousand Six Hundred &amp; Seventeen  Only</v>
      </c>
      <c r="HZ96" s="14"/>
      <c r="IA96" s="14">
        <v>84</v>
      </c>
      <c r="IB96" s="14" t="s">
        <v>50</v>
      </c>
      <c r="IC96" s="14"/>
      <c r="ID96" s="14">
        <v>4</v>
      </c>
      <c r="IE96" s="13" t="s">
        <v>51</v>
      </c>
    </row>
    <row r="97" spans="1:238" s="13" customFormat="1" ht="47.25">
      <c r="A97" s="52">
        <v>85</v>
      </c>
      <c r="B97" s="61" t="s">
        <v>92</v>
      </c>
      <c r="C97" s="52"/>
      <c r="D97" s="63"/>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5"/>
      <c r="HZ97" s="14"/>
      <c r="IA97" s="14">
        <v>85</v>
      </c>
      <c r="IB97" s="14" t="s">
        <v>92</v>
      </c>
      <c r="IC97" s="14"/>
      <c r="ID97" s="14"/>
    </row>
    <row r="98" spans="1:239" s="13" customFormat="1" ht="31.5">
      <c r="A98" s="52">
        <v>86</v>
      </c>
      <c r="B98" s="61" t="s">
        <v>93</v>
      </c>
      <c r="C98" s="52"/>
      <c r="D98" s="47">
        <v>12</v>
      </c>
      <c r="E98" s="48" t="s">
        <v>105</v>
      </c>
      <c r="F98" s="49">
        <v>240.25</v>
      </c>
      <c r="G98" s="53"/>
      <c r="H98" s="53"/>
      <c r="I98" s="54" t="s">
        <v>33</v>
      </c>
      <c r="J98" s="55">
        <f t="shared" si="4"/>
        <v>1</v>
      </c>
      <c r="K98" s="53" t="s">
        <v>34</v>
      </c>
      <c r="L98" s="53" t="s">
        <v>4</v>
      </c>
      <c r="M98" s="56"/>
      <c r="N98" s="57"/>
      <c r="O98" s="57"/>
      <c r="P98" s="58"/>
      <c r="Q98" s="57"/>
      <c r="R98" s="57"/>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0">
        <f t="shared" si="5"/>
        <v>2883</v>
      </c>
      <c r="BB98" s="59">
        <f t="shared" si="6"/>
        <v>2883</v>
      </c>
      <c r="BC98" s="51" t="str">
        <f t="shared" si="7"/>
        <v>INR  Two Thousand Eight Hundred &amp; Eighty Three  Only</v>
      </c>
      <c r="HZ98" s="14"/>
      <c r="IA98" s="14">
        <v>86</v>
      </c>
      <c r="IB98" s="14" t="s">
        <v>93</v>
      </c>
      <c r="IC98" s="14"/>
      <c r="ID98" s="14">
        <v>12</v>
      </c>
      <c r="IE98" s="13" t="s">
        <v>105</v>
      </c>
    </row>
    <row r="99" spans="1:239" s="13" customFormat="1" ht="31.5">
      <c r="A99" s="52">
        <v>87</v>
      </c>
      <c r="B99" s="61" t="s">
        <v>94</v>
      </c>
      <c r="C99" s="52"/>
      <c r="D99" s="47">
        <v>7</v>
      </c>
      <c r="E99" s="48" t="s">
        <v>105</v>
      </c>
      <c r="F99" s="49">
        <v>427.01</v>
      </c>
      <c r="G99" s="53"/>
      <c r="H99" s="53"/>
      <c r="I99" s="54" t="s">
        <v>33</v>
      </c>
      <c r="J99" s="55">
        <f t="shared" si="4"/>
        <v>1</v>
      </c>
      <c r="K99" s="53" t="s">
        <v>34</v>
      </c>
      <c r="L99" s="53" t="s">
        <v>4</v>
      </c>
      <c r="M99" s="56"/>
      <c r="N99" s="57"/>
      <c r="O99" s="57"/>
      <c r="P99" s="58"/>
      <c r="Q99" s="57"/>
      <c r="R99" s="57"/>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0">
        <f t="shared" si="5"/>
        <v>2989</v>
      </c>
      <c r="BB99" s="59">
        <f t="shared" si="6"/>
        <v>2989</v>
      </c>
      <c r="BC99" s="51" t="str">
        <f t="shared" si="7"/>
        <v>INR  Two Thousand Nine Hundred &amp; Eighty Nine  Only</v>
      </c>
      <c r="HZ99" s="14"/>
      <c r="IA99" s="14">
        <v>87</v>
      </c>
      <c r="IB99" s="14" t="s">
        <v>94</v>
      </c>
      <c r="IC99" s="14"/>
      <c r="ID99" s="14">
        <v>7</v>
      </c>
      <c r="IE99" s="13" t="s">
        <v>105</v>
      </c>
    </row>
    <row r="100" spans="1:239" s="13" customFormat="1" ht="31.5">
      <c r="A100" s="52">
        <v>88</v>
      </c>
      <c r="B100" s="61" t="s">
        <v>95</v>
      </c>
      <c r="C100" s="52"/>
      <c r="D100" s="47">
        <v>9</v>
      </c>
      <c r="E100" s="48" t="s">
        <v>105</v>
      </c>
      <c r="F100" s="49">
        <v>280.58</v>
      </c>
      <c r="G100" s="53"/>
      <c r="H100" s="53"/>
      <c r="I100" s="54" t="s">
        <v>33</v>
      </c>
      <c r="J100" s="55">
        <f t="shared" si="4"/>
        <v>1</v>
      </c>
      <c r="K100" s="53" t="s">
        <v>34</v>
      </c>
      <c r="L100" s="53" t="s">
        <v>4</v>
      </c>
      <c r="M100" s="56"/>
      <c r="N100" s="57"/>
      <c r="O100" s="57"/>
      <c r="P100" s="58"/>
      <c r="Q100" s="57"/>
      <c r="R100" s="57"/>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0">
        <f t="shared" si="5"/>
        <v>2525</v>
      </c>
      <c r="BB100" s="59">
        <f t="shared" si="6"/>
        <v>2525</v>
      </c>
      <c r="BC100" s="51" t="str">
        <f t="shared" si="7"/>
        <v>INR  Two Thousand Five Hundred &amp; Twenty Five  Only</v>
      </c>
      <c r="HZ100" s="14"/>
      <c r="IA100" s="14">
        <v>88</v>
      </c>
      <c r="IB100" s="14" t="s">
        <v>95</v>
      </c>
      <c r="IC100" s="14"/>
      <c r="ID100" s="14">
        <v>9</v>
      </c>
      <c r="IE100" s="13" t="s">
        <v>105</v>
      </c>
    </row>
    <row r="101" spans="1:239" s="13" customFormat="1" ht="15.75">
      <c r="A101" s="52">
        <v>89</v>
      </c>
      <c r="B101" s="61" t="s">
        <v>96</v>
      </c>
      <c r="C101" s="52"/>
      <c r="D101" s="47">
        <v>7</v>
      </c>
      <c r="E101" s="48" t="s">
        <v>105</v>
      </c>
      <c r="F101" s="49">
        <v>547.13</v>
      </c>
      <c r="G101" s="53"/>
      <c r="H101" s="53"/>
      <c r="I101" s="54" t="s">
        <v>33</v>
      </c>
      <c r="J101" s="55">
        <f t="shared" si="4"/>
        <v>1</v>
      </c>
      <c r="K101" s="53" t="s">
        <v>34</v>
      </c>
      <c r="L101" s="53" t="s">
        <v>4</v>
      </c>
      <c r="M101" s="56"/>
      <c r="N101" s="57"/>
      <c r="O101" s="57"/>
      <c r="P101" s="58"/>
      <c r="Q101" s="57"/>
      <c r="R101" s="57"/>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0">
        <f t="shared" si="5"/>
        <v>3830</v>
      </c>
      <c r="BB101" s="59">
        <f t="shared" si="6"/>
        <v>3830</v>
      </c>
      <c r="BC101" s="51" t="str">
        <f t="shared" si="7"/>
        <v>INR  Three Thousand Eight Hundred &amp; Thirty  Only</v>
      </c>
      <c r="HZ101" s="14"/>
      <c r="IA101" s="14">
        <v>89</v>
      </c>
      <c r="IB101" s="14" t="s">
        <v>96</v>
      </c>
      <c r="IC101" s="14"/>
      <c r="ID101" s="14">
        <v>7</v>
      </c>
      <c r="IE101" s="13" t="s">
        <v>105</v>
      </c>
    </row>
    <row r="102" spans="1:239" s="13" customFormat="1" ht="63">
      <c r="A102" s="52">
        <v>90</v>
      </c>
      <c r="B102" s="61" t="s">
        <v>53</v>
      </c>
      <c r="C102" s="52"/>
      <c r="D102" s="47">
        <v>100</v>
      </c>
      <c r="E102" s="48" t="s">
        <v>104</v>
      </c>
      <c r="F102" s="49">
        <v>19.29</v>
      </c>
      <c r="G102" s="53"/>
      <c r="H102" s="53"/>
      <c r="I102" s="54" t="s">
        <v>33</v>
      </c>
      <c r="J102" s="55">
        <f t="shared" si="4"/>
        <v>1</v>
      </c>
      <c r="K102" s="53" t="s">
        <v>34</v>
      </c>
      <c r="L102" s="53" t="s">
        <v>4</v>
      </c>
      <c r="M102" s="56"/>
      <c r="N102" s="57"/>
      <c r="O102" s="57"/>
      <c r="P102" s="58"/>
      <c r="Q102" s="57"/>
      <c r="R102" s="57"/>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0">
        <f t="shared" si="5"/>
        <v>1929</v>
      </c>
      <c r="BB102" s="59">
        <f t="shared" si="6"/>
        <v>1929</v>
      </c>
      <c r="BC102" s="51" t="str">
        <f t="shared" si="7"/>
        <v>INR  One Thousand Nine Hundred &amp; Twenty Nine  Only</v>
      </c>
      <c r="HZ102" s="14"/>
      <c r="IA102" s="14">
        <v>90</v>
      </c>
      <c r="IB102" s="14" t="s">
        <v>53</v>
      </c>
      <c r="IC102" s="14"/>
      <c r="ID102" s="14">
        <v>100</v>
      </c>
      <c r="IE102" s="13" t="s">
        <v>104</v>
      </c>
    </row>
    <row r="103" spans="1:239" s="13" customFormat="1" ht="47.25">
      <c r="A103" s="52">
        <v>91</v>
      </c>
      <c r="B103" s="61" t="s">
        <v>54</v>
      </c>
      <c r="C103" s="52"/>
      <c r="D103" s="47">
        <v>4</v>
      </c>
      <c r="E103" s="48" t="s">
        <v>51</v>
      </c>
      <c r="F103" s="49">
        <v>81.54</v>
      </c>
      <c r="G103" s="53"/>
      <c r="H103" s="53"/>
      <c r="I103" s="54" t="s">
        <v>33</v>
      </c>
      <c r="J103" s="55">
        <f t="shared" si="4"/>
        <v>1</v>
      </c>
      <c r="K103" s="53" t="s">
        <v>34</v>
      </c>
      <c r="L103" s="53" t="s">
        <v>4</v>
      </c>
      <c r="M103" s="56"/>
      <c r="N103" s="57"/>
      <c r="O103" s="57"/>
      <c r="P103" s="58"/>
      <c r="Q103" s="57"/>
      <c r="R103" s="57"/>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0">
        <f t="shared" si="5"/>
        <v>326</v>
      </c>
      <c r="BB103" s="59">
        <f t="shared" si="6"/>
        <v>326</v>
      </c>
      <c r="BC103" s="51" t="str">
        <f t="shared" si="7"/>
        <v>INR  Three Hundred &amp; Twenty Six  Only</v>
      </c>
      <c r="HZ103" s="14"/>
      <c r="IA103" s="14">
        <v>91</v>
      </c>
      <c r="IB103" s="14" t="s">
        <v>54</v>
      </c>
      <c r="IC103" s="14"/>
      <c r="ID103" s="14">
        <v>4</v>
      </c>
      <c r="IE103" s="13" t="s">
        <v>51</v>
      </c>
    </row>
    <row r="104" spans="1:238" s="13" customFormat="1" ht="31.5">
      <c r="A104" s="52">
        <v>92</v>
      </c>
      <c r="B104" s="61" t="s">
        <v>147</v>
      </c>
      <c r="C104" s="52"/>
      <c r="D104" s="63"/>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5"/>
      <c r="HZ104" s="14"/>
      <c r="IA104" s="14">
        <v>92</v>
      </c>
      <c r="IB104" s="14" t="s">
        <v>147</v>
      </c>
      <c r="IC104" s="14"/>
      <c r="ID104" s="14"/>
    </row>
    <row r="105" spans="1:239" s="13" customFormat="1" ht="15.75">
      <c r="A105" s="52">
        <v>93</v>
      </c>
      <c r="B105" s="61" t="s">
        <v>148</v>
      </c>
      <c r="C105" s="52"/>
      <c r="D105" s="47">
        <v>3</v>
      </c>
      <c r="E105" s="48" t="s">
        <v>51</v>
      </c>
      <c r="F105" s="49">
        <v>971.5</v>
      </c>
      <c r="G105" s="53"/>
      <c r="H105" s="53"/>
      <c r="I105" s="54" t="s">
        <v>33</v>
      </c>
      <c r="J105" s="55">
        <f t="shared" si="4"/>
        <v>1</v>
      </c>
      <c r="K105" s="53" t="s">
        <v>34</v>
      </c>
      <c r="L105" s="53" t="s">
        <v>4</v>
      </c>
      <c r="M105" s="56"/>
      <c r="N105" s="57"/>
      <c r="O105" s="57"/>
      <c r="P105" s="58"/>
      <c r="Q105" s="57"/>
      <c r="R105" s="57"/>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0">
        <f t="shared" si="5"/>
        <v>2915</v>
      </c>
      <c r="BB105" s="59">
        <f t="shared" si="6"/>
        <v>2915</v>
      </c>
      <c r="BC105" s="51" t="str">
        <f t="shared" si="7"/>
        <v>INR  Two Thousand Nine Hundred &amp; Fifteen  Only</v>
      </c>
      <c r="HZ105" s="14"/>
      <c r="IA105" s="14">
        <v>93</v>
      </c>
      <c r="IB105" s="14" t="s">
        <v>148</v>
      </c>
      <c r="IC105" s="14"/>
      <c r="ID105" s="14">
        <v>3</v>
      </c>
      <c r="IE105" s="13" t="s">
        <v>51</v>
      </c>
    </row>
    <row r="106" spans="1:238" s="13" customFormat="1" ht="47.25">
      <c r="A106" s="52">
        <v>94</v>
      </c>
      <c r="B106" s="61" t="s">
        <v>149</v>
      </c>
      <c r="C106" s="52"/>
      <c r="D106" s="63"/>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5"/>
      <c r="HZ106" s="14"/>
      <c r="IA106" s="14">
        <v>94</v>
      </c>
      <c r="IB106" s="14" t="s">
        <v>149</v>
      </c>
      <c r="IC106" s="14"/>
      <c r="ID106" s="14"/>
    </row>
    <row r="107" spans="1:239" s="13" customFormat="1" ht="31.5">
      <c r="A107" s="52">
        <v>95</v>
      </c>
      <c r="B107" s="61" t="s">
        <v>150</v>
      </c>
      <c r="C107" s="52"/>
      <c r="D107" s="47">
        <v>3</v>
      </c>
      <c r="E107" s="48" t="s">
        <v>51</v>
      </c>
      <c r="F107" s="49">
        <v>5796.58</v>
      </c>
      <c r="G107" s="53"/>
      <c r="H107" s="53"/>
      <c r="I107" s="54" t="s">
        <v>33</v>
      </c>
      <c r="J107" s="55">
        <f t="shared" si="4"/>
        <v>1</v>
      </c>
      <c r="K107" s="53" t="s">
        <v>34</v>
      </c>
      <c r="L107" s="53" t="s">
        <v>4</v>
      </c>
      <c r="M107" s="56"/>
      <c r="N107" s="57"/>
      <c r="O107" s="57"/>
      <c r="P107" s="58"/>
      <c r="Q107" s="57"/>
      <c r="R107" s="57"/>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0">
        <f t="shared" si="5"/>
        <v>17390</v>
      </c>
      <c r="BB107" s="59">
        <f t="shared" si="6"/>
        <v>17390</v>
      </c>
      <c r="BC107" s="51" t="str">
        <f t="shared" si="7"/>
        <v>INR  Seventeen Thousand Three Hundred &amp; Ninety  Only</v>
      </c>
      <c r="HZ107" s="14"/>
      <c r="IA107" s="14">
        <v>95</v>
      </c>
      <c r="IB107" s="14" t="s">
        <v>150</v>
      </c>
      <c r="IC107" s="14"/>
      <c r="ID107" s="14">
        <v>3</v>
      </c>
      <c r="IE107" s="13" t="s">
        <v>51</v>
      </c>
    </row>
    <row r="108" spans="1:237" ht="37.5">
      <c r="A108" s="20" t="s">
        <v>35</v>
      </c>
      <c r="B108" s="24"/>
      <c r="C108" s="25"/>
      <c r="D108" s="29"/>
      <c r="E108" s="29"/>
      <c r="F108" s="29"/>
      <c r="G108" s="29"/>
      <c r="H108" s="30"/>
      <c r="I108" s="30"/>
      <c r="J108" s="30"/>
      <c r="K108" s="30"/>
      <c r="L108" s="31"/>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3">
        <f>SUM(BA3:BA107)</f>
        <v>792450</v>
      </c>
      <c r="BB108" s="34" t="e">
        <f>SUM(#REF!)</f>
        <v>#REF!</v>
      </c>
      <c r="BC108" s="35" t="str">
        <f>SpellNumber(L108,BA108)</f>
        <v>  Seven Lakh Ninety Two Thousand Four Hundred &amp; Fifty  Only</v>
      </c>
      <c r="IA108" s="3" t="s">
        <v>35</v>
      </c>
      <c r="IC108" s="3">
        <v>29911889</v>
      </c>
    </row>
    <row r="109" spans="1:237" ht="36.75" customHeight="1">
      <c r="A109" s="19" t="s">
        <v>36</v>
      </c>
      <c r="B109" s="26"/>
      <c r="C109" s="27"/>
      <c r="D109" s="36"/>
      <c r="E109" s="37" t="s">
        <v>41</v>
      </c>
      <c r="F109" s="28"/>
      <c r="G109" s="38"/>
      <c r="H109" s="39"/>
      <c r="I109" s="39"/>
      <c r="J109" s="39"/>
      <c r="K109" s="40"/>
      <c r="L109" s="41"/>
      <c r="M109" s="4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43">
        <f>IF(ISBLANK(F109),0,IF(E109="Excess (+)",ROUND(BA108+(BA108*F109),0),IF(E109="Less (-)",ROUND(BA108+(BA108*F109*(-1)),0),IF(E109="At Par",BA108,0))))</f>
        <v>0</v>
      </c>
      <c r="BB109" s="44">
        <f>ROUND(BA109,0)</f>
        <v>0</v>
      </c>
      <c r="BC109" s="45" t="str">
        <f>SpellNumber($E$2,BB109)</f>
        <v>INR Zero Only</v>
      </c>
      <c r="IA109" s="3" t="s">
        <v>36</v>
      </c>
      <c r="IC109" s="3" t="s">
        <v>46</v>
      </c>
    </row>
    <row r="110" spans="1:237" ht="33.75" customHeight="1">
      <c r="A110" s="17" t="s">
        <v>37</v>
      </c>
      <c r="B110" s="17"/>
      <c r="C110" s="66" t="str">
        <f>BC109</f>
        <v>INR Zero Only</v>
      </c>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8"/>
      <c r="IA110" s="3" t="s">
        <v>37</v>
      </c>
      <c r="IC110" s="3" t="s">
        <v>45</v>
      </c>
    </row>
  </sheetData>
  <sheetProtection password="D850" sheet="1"/>
  <autoFilter ref="A11:BC110"/>
  <mergeCells count="41">
    <mergeCell ref="D14:BC14"/>
    <mergeCell ref="C110:BC110"/>
    <mergeCell ref="A1:L1"/>
    <mergeCell ref="A4:BC4"/>
    <mergeCell ref="A5:BC5"/>
    <mergeCell ref="A6:BC6"/>
    <mergeCell ref="A7:BC7"/>
    <mergeCell ref="B8:BC8"/>
    <mergeCell ref="A9:BC9"/>
    <mergeCell ref="D13:BC13"/>
    <mergeCell ref="D75:BC75"/>
    <mergeCell ref="D86:BC86"/>
    <mergeCell ref="D93:BC93"/>
    <mergeCell ref="D97:BC97"/>
    <mergeCell ref="D104:BC104"/>
    <mergeCell ref="D106:BC106"/>
    <mergeCell ref="D54:BC54"/>
    <mergeCell ref="D56:BC56"/>
    <mergeCell ref="D60:BC60"/>
    <mergeCell ref="D62:BC62"/>
    <mergeCell ref="D64:BC64"/>
    <mergeCell ref="D69:BC69"/>
    <mergeCell ref="D40:BC40"/>
    <mergeCell ref="D43:BC43"/>
    <mergeCell ref="D45:BC45"/>
    <mergeCell ref="D46:BC46"/>
    <mergeCell ref="D49:BC49"/>
    <mergeCell ref="D50:BC50"/>
    <mergeCell ref="D29:BC29"/>
    <mergeCell ref="D30:BC30"/>
    <mergeCell ref="D32:BC32"/>
    <mergeCell ref="D34:BC34"/>
    <mergeCell ref="D36:BC36"/>
    <mergeCell ref="D37:BC37"/>
    <mergeCell ref="D17:BC17"/>
    <mergeCell ref="D20:BC20"/>
    <mergeCell ref="D21:BC21"/>
    <mergeCell ref="D23:BC23"/>
    <mergeCell ref="D25:BC25"/>
    <mergeCell ref="D27:BC27"/>
    <mergeCell ref="D18:BC18"/>
  </mergeCells>
  <dataValidations count="19">
    <dataValidation type="list" allowBlank="1" showErrorMessage="1" sqref="E109">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9">
      <formula1>0</formula1>
      <formula2>99.9</formula2>
    </dataValidation>
    <dataValidation type="list" allowBlank="1" showErrorMessage="1" sqref="K15:K16 K107 K22 K24 K26 K28 K31 K33 K35 K38:K39 K41:K42 K44 K47:K48 K51:K53 K55 K57:K59 K61 K63 K65:K68 K70:K74 K76:K85 K87:K92 K94:K96 K98:K103 K105 K19">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list" allowBlank="1" showInputMessage="1" showErrorMessage="1" sqref="L11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7 L106">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9">
      <formula1>IF(E109="Select",-1,IF(E109="At Par",0,0))</formula1>
      <formula2>IF(E109="Select",-1,IF(E109="At Par",0,0.99))</formula2>
    </dataValidation>
    <dataValidation type="decimal" allowBlank="1" showInputMessage="1" showErrorMessage="1" promptTitle="Rate Entry" prompt="Please enter the Basic Price in Rupees for this item. " errorTitle="Invaid Entry" error="Only Numeric Values are allowed. " sqref="G15:H16 G107:H107 G22:H22 G24:H24 G26:H26 G28:H28 G31:H31 G33:H33 G35:H35 G38:H39 G41:H42 G44:H44 G47:H48 G51:H53 G55:H55 G57:H59 G61:H61 G63:H63 G65:H68 G70:H74 G76:H85 G87:H92 G94:H96 G98:H103 G105:H105 G19:H19">
      <formula1>0</formula1>
      <formula2>999999999999999</formula2>
    </dataValidation>
    <dataValidation allowBlank="1" showInputMessage="1" showErrorMessage="1" promptTitle="Addition / Deduction" prompt="Please Choose the correct One" sqref="J15:J16 J107 J22 J24 J26 J28 J31 J33 J35 J38:J39 J41:J42 J44 J47:J48 J51:J53 J55 J57:J59 J61 J63 J65:J68 J70:J74 J76:J85 J87:J92 J94:J96 J98:J103 J105 J19"/>
    <dataValidation type="list" showErrorMessage="1" sqref="I15:I16 I107 I22 I24 I26 I28 I31 I33 I35 I38:I39 I41:I42 I44 I47:I48 I51:I53 I55 I57:I59 I61 I63 I65:I68 I70:I74 I76:I85 I87:I92 I94:I96 I98:I103 I105 I19">
      <formula1>"Excess(+),Less(-)"</formula1>
    </dataValidation>
    <dataValidation type="decimal" allowBlank="1" showInputMessage="1" showErrorMessage="1" promptTitle="Rate Entry" prompt="Please enter the Other Taxes2 in Rupees for this item. " errorTitle="Invaid Entry" error="Only Numeric Values are allowed. " sqref="N15:O16 N107:O107 N22:O22 N24:O24 N26:O26 N28:O28 N31:O31 N33:O33 N35:O35 N38:O39 N41:O42 N44:O44 N47:O48 N51:O53 N55:O55 N57:O59 N61:O61 N63:O63 N65:O68 N70:O74 N76:O85 N87:O92 N94:O96 N98:O103 N105:O105 N19: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07 R22 R24 R26 R28 R31 R33 R35 R38:R39 R41:R42 R44 R47:R48 R51:R53 R55 R57:R59 R61 R63 R65:R68 R70:R74 R76:R85 R87:R92 R94:R96 R98:R103 R105 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07 Q22 Q24 Q26 Q28 Q31 Q33 Q35 Q38:Q39 Q41:Q42 Q44 Q47:Q48 Q51:Q53 Q55 Q57:Q59 Q61 Q63 Q65:Q68 Q70:Q74 Q76:Q85 Q87:Q92 Q94:Q96 Q98:Q103 Q105 Q1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07 M22 M24 M26 M28 M31 M33 M35 M38:M39 M41:M42 M44 M47:M48 M51:M53 M55 M57:M59 M61 M63 M65:M68 M70:M74 M76:M85 M87:M92 M94:M96 M98:M103 M105 M19">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107 D22 D24 D26 D28 D31 D33 D35 D38:D39 D41:D42 D44 D47:D48 D51:D53 D55 D57:D59 D61 D63 D65:D68 D70:D74 D76:D85 D87:D92 D94:D96 D98:D103 D105 D1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07 F22 F24 F26 F28 F31 F33 F35 F38:F39 F41:F42 F44 F47:F48 F51:F53 F55 F57:F59 F61 F63 F65:F68 F70:F74 F76:F85 F87:F92 F94:F96 F98:F103 F105 F19">
      <formula1>0</formula1>
      <formula2>999999999999999</formula2>
    </dataValidation>
    <dataValidation allowBlank="1" showInputMessage="1" showErrorMessage="1" promptTitle="Itemcode/Make" prompt="Please enter text" sqref="C13:C14"/>
    <dataValidation type="list" allowBlank="1" showErrorMessage="1" sqref="D13:D14 D17:D18 D20:D21 D23 D25 D27 D29:D30 D32 D34 D36:D37 D40 D43 D45:D46 D49:D50 D54 D56 D60 D62 D64 D69 D75 D86 D93 D97 D104 D106">
      <formula1>"Partial Conversion,Full Conversion"</formula1>
      <formula2>0</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77" t="s">
        <v>38</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2024-02-15T11:50:36Z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