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<sst xmlns="http://schemas.openxmlformats.org/spreadsheetml/2006/main" count="217" uniqueCount="80">
  <si>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</si>
  <si>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</si>
  <si>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</si>
  <si>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</si>
  <si>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</si>
  <si>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</si>
  <si>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</si>
  <si>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</si>
  <si>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</si>
  <si>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</si>
  <si>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</si>
  <si>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</si>
  <si>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</si>
  <si>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</si>
  <si>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</si>
  <si>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</si>
  <si>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</si>
  <si>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</si>
  <si>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</si>
  <si>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</si>
  <si>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</si>
  <si>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</si>
  <si>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</si>
  <si>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</si>
  <si>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</si>
  <si>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</si>
  <si>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</si>
  <si>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</si>
  <si>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</si>
  <si>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</si>
  <si>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</si>
  <si>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</si>
  <si>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</si>
  <si>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</si>
  <si>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</si>
  <si>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</si>
  <si>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</si>
  <si>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</si>
  <si>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</si>
  <si>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</si>
  <si>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</si>
  <si>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</si>
  <si>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</si>
  <si>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</si>
  <si>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</si>
  <si>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</si>
  <si>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</si>
  <si>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</si>
  <si>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</si>
  <si>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Nominal concrete 1:3:6 or richer mix (i/c equivalent design mix)</t>
  </si>
  <si>
    <t>Contract No:  50/C/D3/2022-23</t>
  </si>
  <si>
    <t>Carriage of Materials</t>
  </si>
  <si>
    <t>By Mechanical Transport including loading,unloading and stacking</t>
  </si>
  <si>
    <t>Lime, moorum, building rubbish Lead - 1 km</t>
  </si>
  <si>
    <t>Earth Lead - 1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</si>
  <si>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</si>
  <si>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</si>
  <si>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</si>
  <si>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</si>
  <si>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</si>
  <si>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300 mm dia but not exceeding 600 mm</t>
  </si>
  <si>
    <t>Extra for excavating trenches for pipes, cables etc. in all kinds of soil for depth exceeding 1.5 m, but not exceeding 3 m. (Rate is over corresponding basic item for depth upto 1.5 metre).</t>
  </si>
  <si>
    <t>Dismantling and Demolishing</t>
  </si>
  <si>
    <t>Demolishing cement concrete manually/ by mechanical means including disposal of material within 50 metres lead as per direction of Engineer - in - charge.</t>
  </si>
  <si>
    <t>Nominal concrete 1:4:8 or leaner mix (i/c equivalent design mix)</t>
  </si>
  <si>
    <t>DRAINAGE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</si>
  <si>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</si>
  <si>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120x90 cm and 90 cm deep including C.I. cover with frame (medium duty) 500 mm internal diameter, total weight of cover and frame to be not less than 116 kg (weight of cover 58 kg and weight of frame 58 kg) :</t>
  </si>
  <si>
    <t>With common burnt clay F.P.S. (non modular) bricks of class designation 7.5</t>
  </si>
  <si>
    <t>Extra for depth for manholes :</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</si>
  <si>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</si>
  <si>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</si>
  <si>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</si>
  <si>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350 to 450 mm diameter</t>
  </si>
  <si>
    <t>Providing and laying Non Pressure NP-3 class (Medium duty) R.C.C. pipes including collars/spigot jointed with stiff mixture of cement mortar in the proportion of 1:2 (1 cement : 2 fine sand) including testing of joints etc. complete</t>
  </si>
  <si>
    <t>450 mm dia RCC pipes.</t>
  </si>
  <si>
    <t>MINOR CIVIL MAINTENANCE WORK:</t>
  </si>
  <si>
    <t>Dismantling of old RCC pipes i/c breaking of joints, taking out the pipes and disposal of unserviceable material up to 50 meter lead.450 mm dia NP3 Pipe</t>
  </si>
  <si>
    <t>meter</t>
  </si>
  <si>
    <t>Name of Work: Replacement of damaged Sewer line in front of  under construction Centre for Engineering in Medicine building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</si>
</sst>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4"/>
  <sheetViews>
    <sheetView showGridLines="0" view="pageBreakPreview" zoomScaleNormal="85" zoomScaleSheetLayoutView="100" zoomScalePageLayoutView="0" workbookViewId="0" topLeftCell="A1">
      <selection activeCell="B11" sqref="B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79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51</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51</v>
      </c>
      <c r="IE13" s="22"/>
      <c r="IF13" s="22"/>
      <c r="IG13" s="22"/>
      <c r="IH13" s="22"/>
      <c r="II13" s="22"/>
    </row>
    <row r="14" spans="1:243" s="21" customFormat="1" ht="31.5">
      <c r="A14" s="57">
        <v>1.01</v>
      </c>
      <c r="B14" s="58" t="s">
        <v>52</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52</v>
      </c>
      <c r="IE14" s="22"/>
      <c r="IF14" s="22"/>
      <c r="IG14" s="22"/>
      <c r="IH14" s="22"/>
      <c r="II14" s="22"/>
    </row>
    <row r="15" spans="1:243" s="21" customFormat="1" ht="31.5">
      <c r="A15" s="57">
        <v>1.02</v>
      </c>
      <c r="B15" s="58" t="s">
        <v>53</v>
      </c>
      <c r="C15" s="33"/>
      <c r="D15" s="33">
        <v>5</v>
      </c>
      <c r="E15" s="59" t="s">
        <v>45</v>
      </c>
      <c r="F15" s="60">
        <v>126.54</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632.7</v>
      </c>
      <c r="BB15" s="51">
        <f>BA15+SUM(N15:AZ15)</f>
        <v>632.7</v>
      </c>
      <c r="BC15" s="56" t="str">
        <f>SpellNumber(L15,BB15)</f>
        <v>INR  Six Hundred &amp; Thirty Two  and Paise Seventy Only</v>
      </c>
      <c r="IA15" s="21">
        <v>1.02</v>
      </c>
      <c r="IB15" s="21" t="s">
        <v>53</v>
      </c>
      <c r="ID15" s="21">
        <v>5</v>
      </c>
      <c r="IE15" s="22" t="s">
        <v>45</v>
      </c>
      <c r="IF15" s="22"/>
      <c r="IG15" s="22"/>
      <c r="IH15" s="22"/>
      <c r="II15" s="22"/>
    </row>
    <row r="16" spans="1:243" s="21" customFormat="1" ht="42.75">
      <c r="A16" s="57">
        <v>1.03</v>
      </c>
      <c r="B16" s="58" t="s">
        <v>54</v>
      </c>
      <c r="C16" s="33"/>
      <c r="D16" s="33">
        <v>10</v>
      </c>
      <c r="E16" s="59" t="s">
        <v>45</v>
      </c>
      <c r="F16" s="60">
        <v>158.18</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1581.8</v>
      </c>
      <c r="BB16" s="51">
        <f aca="true" t="shared" si="2" ref="BB16:BB23">BA16+SUM(N16:AZ16)</f>
        <v>1581.8</v>
      </c>
      <c r="BC16" s="56" t="str">
        <f aca="true" t="shared" si="3" ref="BC16:BC23">SpellNumber(L16,BB16)</f>
        <v>INR  One Thousand Five Hundred &amp; Eighty One  and Paise Eighty Only</v>
      </c>
      <c r="IA16" s="21">
        <v>1.03</v>
      </c>
      <c r="IB16" s="21" t="s">
        <v>54</v>
      </c>
      <c r="ID16" s="21">
        <v>10</v>
      </c>
      <c r="IE16" s="22" t="s">
        <v>45</v>
      </c>
      <c r="IF16" s="22"/>
      <c r="IG16" s="22"/>
      <c r="IH16" s="22"/>
      <c r="II16" s="22"/>
    </row>
    <row r="17" spans="1:243" s="21" customFormat="1" ht="15.75">
      <c r="A17" s="57">
        <v>2</v>
      </c>
      <c r="B17" s="58" t="s">
        <v>55</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v>
      </c>
      <c r="IB17" s="21" t="s">
        <v>55</v>
      </c>
      <c r="IE17" s="22"/>
      <c r="IF17" s="22"/>
      <c r="IG17" s="22"/>
      <c r="IH17" s="22"/>
      <c r="II17" s="22"/>
    </row>
    <row r="18" spans="1:243" s="21" customFormat="1" ht="128.25" customHeight="1">
      <c r="A18" s="57">
        <v>2.01</v>
      </c>
      <c r="B18" s="58" t="s">
        <v>56</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2.01</v>
      </c>
      <c r="IB18" s="21" t="s">
        <v>56</v>
      </c>
      <c r="IE18" s="22"/>
      <c r="IF18" s="22"/>
      <c r="IG18" s="22"/>
      <c r="IH18" s="22"/>
      <c r="II18" s="22"/>
    </row>
    <row r="19" spans="1:243" s="21" customFormat="1" ht="29.25" customHeight="1">
      <c r="A19" s="57">
        <v>2.02</v>
      </c>
      <c r="B19" s="58" t="s">
        <v>57</v>
      </c>
      <c r="C19" s="33"/>
      <c r="D19" s="33">
        <v>6</v>
      </c>
      <c r="E19" s="59" t="s">
        <v>45</v>
      </c>
      <c r="F19" s="60">
        <v>251.51</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1509.06</v>
      </c>
      <c r="BB19" s="51">
        <f t="shared" si="2"/>
        <v>1509.06</v>
      </c>
      <c r="BC19" s="56" t="str">
        <f t="shared" si="3"/>
        <v>INR  One Thousand Five Hundred &amp; Nine  and Paise Six Only</v>
      </c>
      <c r="IA19" s="21">
        <v>2.02</v>
      </c>
      <c r="IB19" s="21" t="s">
        <v>57</v>
      </c>
      <c r="ID19" s="21">
        <v>6</v>
      </c>
      <c r="IE19" s="22" t="s">
        <v>45</v>
      </c>
      <c r="IF19" s="22"/>
      <c r="IG19" s="22"/>
      <c r="IH19" s="22"/>
      <c r="II19" s="22"/>
    </row>
    <row r="20" spans="1:243" s="21" customFormat="1" ht="144" customHeight="1">
      <c r="A20" s="57">
        <v>2.03</v>
      </c>
      <c r="B20" s="58" t="s">
        <v>58</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2.03</v>
      </c>
      <c r="IB20" s="21" t="s">
        <v>58</v>
      </c>
      <c r="IE20" s="22"/>
      <c r="IF20" s="22"/>
      <c r="IG20" s="22"/>
      <c r="IH20" s="22"/>
      <c r="II20" s="22"/>
    </row>
    <row r="21" spans="1:243" s="21" customFormat="1" ht="21.75" customHeight="1">
      <c r="A21" s="57">
        <v>2.04</v>
      </c>
      <c r="B21" s="58" t="s">
        <v>59</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2.04</v>
      </c>
      <c r="IB21" s="21" t="s">
        <v>59</v>
      </c>
      <c r="IE21" s="22"/>
      <c r="IF21" s="22"/>
      <c r="IG21" s="22"/>
      <c r="IH21" s="22"/>
      <c r="II21" s="22"/>
    </row>
    <row r="22" spans="1:243" s="21" customFormat="1" ht="36" customHeight="1">
      <c r="A22" s="57">
        <v>2.05</v>
      </c>
      <c r="B22" s="58" t="s">
        <v>60</v>
      </c>
      <c r="C22" s="33"/>
      <c r="D22" s="33">
        <v>45</v>
      </c>
      <c r="E22" s="59" t="s">
        <v>43</v>
      </c>
      <c r="F22" s="60">
        <v>571.28</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25707.6</v>
      </c>
      <c r="BB22" s="51">
        <f t="shared" si="2"/>
        <v>25707.6</v>
      </c>
      <c r="BC22" s="56" t="str">
        <f t="shared" si="3"/>
        <v>INR  Twenty Five Thousand Seven Hundred &amp; Seven  and Paise Sixty Only</v>
      </c>
      <c r="IA22" s="21">
        <v>2.05</v>
      </c>
      <c r="IB22" s="21" t="s">
        <v>60</v>
      </c>
      <c r="ID22" s="21">
        <v>45</v>
      </c>
      <c r="IE22" s="22" t="s">
        <v>43</v>
      </c>
      <c r="IF22" s="22"/>
      <c r="IG22" s="22"/>
      <c r="IH22" s="22"/>
      <c r="II22" s="22"/>
    </row>
    <row r="23" spans="1:243" s="21" customFormat="1" ht="76.5" customHeight="1">
      <c r="A23" s="57">
        <v>2.06</v>
      </c>
      <c r="B23" s="58" t="s">
        <v>61</v>
      </c>
      <c r="C23" s="33"/>
      <c r="D23" s="33">
        <v>41</v>
      </c>
      <c r="E23" s="59" t="s">
        <v>43</v>
      </c>
      <c r="F23" s="60">
        <v>111.35</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4565.35</v>
      </c>
      <c r="BB23" s="51">
        <f t="shared" si="2"/>
        <v>4565.35</v>
      </c>
      <c r="BC23" s="56" t="str">
        <f t="shared" si="3"/>
        <v>INR  Four Thousand Five Hundred &amp; Sixty Five  and Paise Thirty Five Only</v>
      </c>
      <c r="IA23" s="21">
        <v>2.06</v>
      </c>
      <c r="IB23" s="21" t="s">
        <v>61</v>
      </c>
      <c r="ID23" s="21">
        <v>41</v>
      </c>
      <c r="IE23" s="22" t="s">
        <v>43</v>
      </c>
      <c r="IF23" s="22"/>
      <c r="IG23" s="22"/>
      <c r="IH23" s="22"/>
      <c r="II23" s="22"/>
    </row>
    <row r="24" spans="1:243" s="21" customFormat="1" ht="19.5" customHeight="1">
      <c r="A24" s="57">
        <v>3</v>
      </c>
      <c r="B24" s="58" t="s">
        <v>62</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v>
      </c>
      <c r="IB24" s="21" t="s">
        <v>62</v>
      </c>
      <c r="IE24" s="22"/>
      <c r="IF24" s="22"/>
      <c r="IG24" s="22"/>
      <c r="IH24" s="22"/>
      <c r="II24" s="22"/>
    </row>
    <row r="25" spans="1:243" s="21" customFormat="1" ht="67.5" customHeight="1">
      <c r="A25" s="57">
        <v>3.01</v>
      </c>
      <c r="B25" s="58" t="s">
        <v>63</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3.01</v>
      </c>
      <c r="IB25" s="21" t="s">
        <v>63</v>
      </c>
      <c r="IE25" s="22"/>
      <c r="IF25" s="22"/>
      <c r="IG25" s="22"/>
      <c r="IH25" s="22"/>
      <c r="II25" s="22"/>
    </row>
    <row r="26" spans="1:243" s="21" customFormat="1" ht="31.5" customHeight="1">
      <c r="A26" s="57">
        <v>3.02</v>
      </c>
      <c r="B26" s="58" t="s">
        <v>49</v>
      </c>
      <c r="C26" s="33"/>
      <c r="D26" s="33">
        <v>2.5</v>
      </c>
      <c r="E26" s="59" t="s">
        <v>45</v>
      </c>
      <c r="F26" s="60">
        <v>1759.84</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4399.6</v>
      </c>
      <c r="BB26" s="51">
        <f>BA26+SUM(N26:AZ26)</f>
        <v>4399.6</v>
      </c>
      <c r="BC26" s="56" t="str">
        <f>SpellNumber(L26,BB26)</f>
        <v>INR  Four Thousand Three Hundred &amp; Ninety Nine  and Paise Sixty Only</v>
      </c>
      <c r="IA26" s="21">
        <v>3.02</v>
      </c>
      <c r="IB26" s="21" t="s">
        <v>49</v>
      </c>
      <c r="ID26" s="21">
        <v>2.5</v>
      </c>
      <c r="IE26" s="22" t="s">
        <v>45</v>
      </c>
      <c r="IF26" s="22"/>
      <c r="IG26" s="22"/>
      <c r="IH26" s="22"/>
      <c r="II26" s="22"/>
    </row>
    <row r="27" spans="1:243" s="21" customFormat="1" ht="31.5" customHeight="1">
      <c r="A27" s="61">
        <v>3.03</v>
      </c>
      <c r="B27" s="58" t="s">
        <v>64</v>
      </c>
      <c r="C27" s="33"/>
      <c r="D27" s="33">
        <v>2.5</v>
      </c>
      <c r="E27" s="59" t="s">
        <v>45</v>
      </c>
      <c r="F27" s="60">
        <v>1086.89</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2717.23</v>
      </c>
      <c r="BB27" s="51">
        <f>BA27+SUM(N27:AZ27)</f>
        <v>2717.23</v>
      </c>
      <c r="BC27" s="56" t="str">
        <f>SpellNumber(L27,BB27)</f>
        <v>INR  Two Thousand Seven Hundred &amp; Seventeen  and Paise Twenty Three Only</v>
      </c>
      <c r="IA27" s="21">
        <v>3.03</v>
      </c>
      <c r="IB27" s="21" t="s">
        <v>64</v>
      </c>
      <c r="ID27" s="21">
        <v>2.5</v>
      </c>
      <c r="IE27" s="22" t="s">
        <v>45</v>
      </c>
      <c r="IF27" s="22"/>
      <c r="IG27" s="22"/>
      <c r="IH27" s="22"/>
      <c r="II27" s="22"/>
    </row>
    <row r="28" spans="1:243" s="21" customFormat="1" ht="18" customHeight="1">
      <c r="A28" s="57">
        <v>4</v>
      </c>
      <c r="B28" s="58" t="s">
        <v>65</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v>
      </c>
      <c r="IB28" s="21" t="s">
        <v>65</v>
      </c>
      <c r="IE28" s="22"/>
      <c r="IF28" s="22"/>
      <c r="IG28" s="22"/>
      <c r="IH28" s="22"/>
      <c r="II28" s="22"/>
    </row>
    <row r="29" spans="1:243" s="21" customFormat="1" ht="221.25" customHeight="1">
      <c r="A29" s="61">
        <v>4.01</v>
      </c>
      <c r="B29" s="58" t="s">
        <v>66</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4.01</v>
      </c>
      <c r="IB29" s="21" t="s">
        <v>66</v>
      </c>
      <c r="IE29" s="22"/>
      <c r="IF29" s="22"/>
      <c r="IG29" s="22"/>
      <c r="IH29" s="22"/>
      <c r="II29" s="22"/>
    </row>
    <row r="30" spans="1:243" s="21" customFormat="1" ht="81" customHeight="1">
      <c r="A30" s="57">
        <v>4.02</v>
      </c>
      <c r="B30" s="58" t="s">
        <v>67</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4.02</v>
      </c>
      <c r="IB30" s="21" t="s">
        <v>67</v>
      </c>
      <c r="IE30" s="22"/>
      <c r="IF30" s="22"/>
      <c r="IG30" s="22"/>
      <c r="IH30" s="22"/>
      <c r="II30" s="22"/>
    </row>
    <row r="31" spans="1:243" s="21" customFormat="1" ht="31.5" customHeight="1">
      <c r="A31" s="57">
        <v>4.03</v>
      </c>
      <c r="B31" s="58" t="s">
        <v>68</v>
      </c>
      <c r="C31" s="33"/>
      <c r="D31" s="33">
        <v>1</v>
      </c>
      <c r="E31" s="59" t="s">
        <v>46</v>
      </c>
      <c r="F31" s="60">
        <v>21399.3</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21399.3</v>
      </c>
      <c r="BB31" s="51">
        <f>BA31+SUM(N31:AZ31)</f>
        <v>21399.3</v>
      </c>
      <c r="BC31" s="56" t="str">
        <f>SpellNumber(L31,BB31)</f>
        <v>INR  Twenty One Thousand Three Hundred &amp; Ninety Nine  and Paise Thirty Only</v>
      </c>
      <c r="IA31" s="21">
        <v>4.03</v>
      </c>
      <c r="IB31" s="21" t="s">
        <v>68</v>
      </c>
      <c r="ID31" s="21">
        <v>1</v>
      </c>
      <c r="IE31" s="22" t="s">
        <v>46</v>
      </c>
      <c r="IF31" s="22"/>
      <c r="IG31" s="22"/>
      <c r="IH31" s="22"/>
      <c r="II31" s="22"/>
    </row>
    <row r="32" spans="1:243" s="21" customFormat="1" ht="19.5" customHeight="1">
      <c r="A32" s="57">
        <v>4.04</v>
      </c>
      <c r="B32" s="58" t="s">
        <v>69</v>
      </c>
      <c r="C32" s="33"/>
      <c r="D32" s="67"/>
      <c r="E32" s="67"/>
      <c r="F32" s="67"/>
      <c r="G32" s="67"/>
      <c r="H32" s="67"/>
      <c r="I32" s="67"/>
      <c r="J32" s="67"/>
      <c r="K32" s="67"/>
      <c r="L32" s="67"/>
      <c r="M32" s="67"/>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A32" s="21">
        <v>4.04</v>
      </c>
      <c r="IB32" s="21" t="s">
        <v>69</v>
      </c>
      <c r="IE32" s="22"/>
      <c r="IF32" s="22"/>
      <c r="IG32" s="22"/>
      <c r="IH32" s="22"/>
      <c r="II32" s="22"/>
    </row>
    <row r="33" spans="1:243" s="21" customFormat="1" ht="17.25" customHeight="1">
      <c r="A33" s="57">
        <v>4.05</v>
      </c>
      <c r="B33" s="58" t="s">
        <v>70</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4.05</v>
      </c>
      <c r="IB33" s="21" t="s">
        <v>70</v>
      </c>
      <c r="IE33" s="22"/>
      <c r="IF33" s="22"/>
      <c r="IG33" s="22"/>
      <c r="IH33" s="22"/>
      <c r="II33" s="22"/>
    </row>
    <row r="34" spans="1:243" s="21" customFormat="1" ht="31.5" customHeight="1">
      <c r="A34" s="57">
        <v>4.06</v>
      </c>
      <c r="B34" s="58" t="s">
        <v>68</v>
      </c>
      <c r="C34" s="33"/>
      <c r="D34" s="33">
        <v>1.2</v>
      </c>
      <c r="E34" s="59" t="s">
        <v>43</v>
      </c>
      <c r="F34" s="60">
        <v>8543.84</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10252.61</v>
      </c>
      <c r="BB34" s="51">
        <f>BA34+SUM(N34:AZ34)</f>
        <v>10252.61</v>
      </c>
      <c r="BC34" s="56" t="str">
        <f>SpellNumber(L34,BB34)</f>
        <v>INR  Ten Thousand Two Hundred &amp; Fifty Two  and Paise Sixty One Only</v>
      </c>
      <c r="IA34" s="21">
        <v>4.06</v>
      </c>
      <c r="IB34" s="21" t="s">
        <v>68</v>
      </c>
      <c r="ID34" s="21">
        <v>1.2</v>
      </c>
      <c r="IE34" s="22" t="s">
        <v>43</v>
      </c>
      <c r="IF34" s="22"/>
      <c r="IG34" s="22"/>
      <c r="IH34" s="22"/>
      <c r="II34" s="22"/>
    </row>
    <row r="35" spans="1:243" s="21" customFormat="1" ht="292.5" customHeight="1">
      <c r="A35" s="57">
        <v>4.07</v>
      </c>
      <c r="B35" s="58" t="s">
        <v>71</v>
      </c>
      <c r="C35" s="33"/>
      <c r="D35" s="33">
        <v>4</v>
      </c>
      <c r="E35" s="59" t="s">
        <v>46</v>
      </c>
      <c r="F35" s="60">
        <v>427.09</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1708.36</v>
      </c>
      <c r="BB35" s="51">
        <f>BA35+SUM(N35:AZ35)</f>
        <v>1708.36</v>
      </c>
      <c r="BC35" s="56" t="str">
        <f>SpellNumber(L35,BB35)</f>
        <v>INR  One Thousand Seven Hundred &amp; Eight  and Paise Thirty Six Only</v>
      </c>
      <c r="IA35" s="21">
        <v>4.07</v>
      </c>
      <c r="IB35" s="21" t="s">
        <v>71</v>
      </c>
      <c r="ID35" s="21">
        <v>4</v>
      </c>
      <c r="IE35" s="22" t="s">
        <v>46</v>
      </c>
      <c r="IF35" s="22"/>
      <c r="IG35" s="22"/>
      <c r="IH35" s="22"/>
      <c r="II35" s="22"/>
    </row>
    <row r="36" spans="1:243" s="21" customFormat="1" ht="142.5" customHeight="1">
      <c r="A36" s="57">
        <v>4.08</v>
      </c>
      <c r="B36" s="58" t="s">
        <v>72</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4.08</v>
      </c>
      <c r="IB36" s="21" t="s">
        <v>72</v>
      </c>
      <c r="IE36" s="22"/>
      <c r="IF36" s="22"/>
      <c r="IG36" s="22"/>
      <c r="IH36" s="22"/>
      <c r="II36" s="22"/>
    </row>
    <row r="37" spans="1:243" s="21" customFormat="1" ht="31.5" customHeight="1">
      <c r="A37" s="57">
        <v>4.09</v>
      </c>
      <c r="B37" s="58" t="s">
        <v>73</v>
      </c>
      <c r="C37" s="33"/>
      <c r="D37" s="33">
        <v>3</v>
      </c>
      <c r="E37" s="59" t="s">
        <v>46</v>
      </c>
      <c r="F37" s="60">
        <v>994.87</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2984.61</v>
      </c>
      <c r="BB37" s="51">
        <f>BA37+SUM(N37:AZ37)</f>
        <v>2984.61</v>
      </c>
      <c r="BC37" s="56" t="str">
        <f>SpellNumber(L37,BB37)</f>
        <v>INR  Two Thousand Nine Hundred &amp; Eighty Four  and Paise Sixty One Only</v>
      </c>
      <c r="IA37" s="21">
        <v>4.09</v>
      </c>
      <c r="IB37" s="21" t="s">
        <v>73</v>
      </c>
      <c r="ID37" s="21">
        <v>3</v>
      </c>
      <c r="IE37" s="22" t="s">
        <v>46</v>
      </c>
      <c r="IF37" s="22"/>
      <c r="IG37" s="22"/>
      <c r="IH37" s="22"/>
      <c r="II37" s="22"/>
    </row>
    <row r="38" spans="1:243" s="21" customFormat="1" ht="96" customHeight="1">
      <c r="A38" s="61">
        <v>4.1</v>
      </c>
      <c r="B38" s="58" t="s">
        <v>74</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4.1</v>
      </c>
      <c r="IB38" s="21" t="s">
        <v>74</v>
      </c>
      <c r="IE38" s="22"/>
      <c r="IF38" s="22"/>
      <c r="IG38" s="22"/>
      <c r="IH38" s="22"/>
      <c r="II38" s="22"/>
    </row>
    <row r="39" spans="1:243" s="21" customFormat="1" ht="42.75" customHeight="1">
      <c r="A39" s="57">
        <v>4.11</v>
      </c>
      <c r="B39" s="58" t="s">
        <v>75</v>
      </c>
      <c r="C39" s="33"/>
      <c r="D39" s="33">
        <v>45</v>
      </c>
      <c r="E39" s="59" t="s">
        <v>43</v>
      </c>
      <c r="F39" s="60">
        <v>2091.63</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94123.35</v>
      </c>
      <c r="BB39" s="51">
        <f>BA39+SUM(N39:AZ39)</f>
        <v>94123.35</v>
      </c>
      <c r="BC39" s="56" t="str">
        <f>SpellNumber(L39,BB39)</f>
        <v>INR  Ninety Four Thousand One Hundred &amp; Twenty Three  and Paise Thirty Five Only</v>
      </c>
      <c r="IA39" s="21">
        <v>4.11</v>
      </c>
      <c r="IB39" s="21" t="s">
        <v>75</v>
      </c>
      <c r="ID39" s="21">
        <v>45</v>
      </c>
      <c r="IE39" s="22" t="s">
        <v>43</v>
      </c>
      <c r="IF39" s="22"/>
      <c r="IG39" s="22"/>
      <c r="IH39" s="22"/>
      <c r="II39" s="22"/>
    </row>
    <row r="40" spans="1:243" s="21" customFormat="1" ht="18" customHeight="1">
      <c r="A40" s="61">
        <v>5</v>
      </c>
      <c r="B40" s="58" t="s">
        <v>76</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v>
      </c>
      <c r="IB40" s="21" t="s">
        <v>76</v>
      </c>
      <c r="IE40" s="22"/>
      <c r="IF40" s="22"/>
      <c r="IG40" s="22"/>
      <c r="IH40" s="22"/>
      <c r="II40" s="22"/>
    </row>
    <row r="41" spans="1:243" s="21" customFormat="1" ht="69" customHeight="1">
      <c r="A41" s="57">
        <v>5.01</v>
      </c>
      <c r="B41" s="58" t="s">
        <v>77</v>
      </c>
      <c r="C41" s="33"/>
      <c r="D41" s="33">
        <v>45</v>
      </c>
      <c r="E41" s="59" t="s">
        <v>78</v>
      </c>
      <c r="F41" s="60">
        <v>250.77</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11284.65</v>
      </c>
      <c r="BB41" s="51">
        <f>BA41+SUM(N41:AZ41)</f>
        <v>11284.65</v>
      </c>
      <c r="BC41" s="56" t="str">
        <f>SpellNumber(L41,BB41)</f>
        <v>INR  Eleven Thousand Two Hundred &amp; Eighty Four  and Paise Sixty Five Only</v>
      </c>
      <c r="IA41" s="21">
        <v>5.01</v>
      </c>
      <c r="IB41" s="21" t="s">
        <v>77</v>
      </c>
      <c r="ID41" s="21">
        <v>45</v>
      </c>
      <c r="IE41" s="22" t="s">
        <v>78</v>
      </c>
      <c r="IF41" s="22"/>
      <c r="IG41" s="22"/>
      <c r="IH41" s="22"/>
      <c r="II41" s="22"/>
    </row>
    <row r="42" spans="1:55" ht="42.75">
      <c r="A42" s="44" t="s">
        <v>35</v>
      </c>
      <c r="B42" s="45"/>
      <c r="C42" s="46"/>
      <c r="D42" s="65"/>
      <c r="E42" s="65"/>
      <c r="F42" s="65"/>
      <c r="G42" s="34"/>
      <c r="H42" s="47"/>
      <c r="I42" s="47"/>
      <c r="J42" s="47"/>
      <c r="K42" s="47"/>
      <c r="L42" s="48"/>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55">
        <f>SUM(BA13:BA41)</f>
        <v>182866.22</v>
      </c>
      <c r="BB42" s="55">
        <f>SUM(BB13:BB41)</f>
        <v>182866.22</v>
      </c>
      <c r="BC42" s="66" t="str">
        <f>SpellNumber($E$2,BB42)</f>
        <v>INR  One Lakh Eighty Two Thousand Eight Hundred &amp; Sixty Six  and Paise Twenty Two Only</v>
      </c>
    </row>
    <row r="43" spans="1:55" ht="46.5" customHeight="1">
      <c r="A43" s="24" t="s">
        <v>36</v>
      </c>
      <c r="B43" s="25"/>
      <c r="C43" s="26"/>
      <c r="D43" s="62"/>
      <c r="E43" s="63" t="s">
        <v>44</v>
      </c>
      <c r="F43" s="64"/>
      <c r="G43" s="27"/>
      <c r="H43" s="28"/>
      <c r="I43" s="28"/>
      <c r="J43" s="28"/>
      <c r="K43" s="29"/>
      <c r="L43" s="30"/>
      <c r="M43" s="31"/>
      <c r="N43" s="32"/>
      <c r="O43" s="21"/>
      <c r="P43" s="21"/>
      <c r="Q43" s="21"/>
      <c r="R43" s="21"/>
      <c r="S43" s="21"/>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53">
        <f>IF(ISBLANK(F43),0,IF(E43="Excess (+)",ROUND(BA42+(BA42*F43),2),IF(E43="Less (-)",ROUND(BA42+(BA42*F43*(-1)),2),IF(E43="At Par",BA42,0))))</f>
        <v>0</v>
      </c>
      <c r="BB43" s="54">
        <f>ROUND(BA43,0)</f>
        <v>0</v>
      </c>
      <c r="BC43" s="36" t="str">
        <f>SpellNumber($E$2,BB43)</f>
        <v>INR Zero Only</v>
      </c>
    </row>
    <row r="44" spans="1:55" ht="45.75" customHeight="1">
      <c r="A44" s="23" t="s">
        <v>37</v>
      </c>
      <c r="B44" s="23"/>
      <c r="C44" s="69" t="str">
        <f>SpellNumber($E$2,BB43)</f>
        <v>INR Zero Only</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7"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sheetData>
  <sheetProtection password="8F23" sheet="1"/>
  <mergeCells count="24">
    <mergeCell ref="C44:BC44"/>
    <mergeCell ref="A1:L1"/>
    <mergeCell ref="A4:BC4"/>
    <mergeCell ref="A5:BC5"/>
    <mergeCell ref="A6:BC6"/>
    <mergeCell ref="A7:BC7"/>
    <mergeCell ref="A9:BC9"/>
    <mergeCell ref="D13:BC13"/>
    <mergeCell ref="B8:BC8"/>
    <mergeCell ref="D14:BC14"/>
    <mergeCell ref="D17:BC17"/>
    <mergeCell ref="D18:BC18"/>
    <mergeCell ref="D20:BC20"/>
    <mergeCell ref="D21:BC21"/>
    <mergeCell ref="D24:BC24"/>
    <mergeCell ref="D25:BC25"/>
    <mergeCell ref="D38:BC38"/>
    <mergeCell ref="D40:BC40"/>
    <mergeCell ref="D28:BC28"/>
    <mergeCell ref="D29:BC29"/>
    <mergeCell ref="D30:BC30"/>
    <mergeCell ref="D32:BC32"/>
    <mergeCell ref="D33:BC33"/>
    <mergeCell ref="D36:BC36"/>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list" allowBlank="1" showErrorMessage="1" sqref="E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3">
      <formula1>0</formula1>
      <formula2>IF(#REF!&lt;&gt;"Select",99.9,0)</formula2>
    </dataValidation>
    <dataValidation allowBlank="1" showInputMessage="1" showErrorMessage="1" promptTitle="Units" prompt="Please enter Units in text" sqref="D15:E16 D19:E19 D22:E23 D26:E27 D31:E31 D34:E35 D37:E37 D39:E39 D41:E41">
      <formula1>0</formula1>
      <formula2>0</formula2>
    </dataValidation>
    <dataValidation type="decimal" allowBlank="1" showInputMessage="1" showErrorMessage="1" promptTitle="Quantity" prompt="Please enter the Quantity for this item. " errorTitle="Invalid Entry" error="Only Numeric Values are allowed. " sqref="F15:F16 F19 F22:F23 F26:F27 F31 F34:F35 F37 F39 F41">
      <formula1>0</formula1>
      <formula2>999999999999999</formula2>
    </dataValidation>
    <dataValidation type="list" allowBlank="1" showErrorMessage="1" sqref="D13:D14 K15:K16 D17:D18 K19 D20:D21 K22:K23 D24:D25 K26:K27 D28:D30 K31 D32:D33 K34:K35 D36 K37 D38 K39 K41 D4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2:H23 G26:H27 G31:H31 G34:H35 G37:H37 G39:H39 G41:H41">
      <formula1>0</formula1>
      <formula2>999999999999999</formula2>
    </dataValidation>
    <dataValidation allowBlank="1" showInputMessage="1" showErrorMessage="1" promptTitle="Addition / Deduction" prompt="Please Choose the correct One" sqref="J15:J16 J19 J22:J23 J26:J27 J31 J34:J35 J37 J39 J41">
      <formula1>0</formula1>
      <formula2>0</formula2>
    </dataValidation>
    <dataValidation type="list" showErrorMessage="1" sqref="I15:I16 I19 I22:I23 I26:I27 I31 I34:I35 I37 I39 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2:O23 N26:O27 N31:O31 N34:O35 N37:O37 N39:O39 N41: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2:R23 R26:R27 R31 R34:R35 R37 R39 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2:Q23 Q26:Q27 Q31 Q34:Q35 Q37 Q39 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2:M23 M26:M27 M31 M34:M35 M37 M39 M41">
      <formula1>0</formula1>
      <formula2>999999999999999</formula2>
    </dataValidation>
    <dataValidation type="list" allowBlank="1" showInputMessage="1" showErrorMessage="1" sqref="L38 L39 L13 L14 L15 L16 L17 L18 L19 L20 L21 L22 L23 L24 L25 L26 L27 L28 L29 L30 L31 L32 L33 L34 L35 L36 L37 L41 L4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1">
      <formula1>0</formula1>
      <formula2>0</formula2>
    </dataValidation>
    <dataValidation type="decimal" allowBlank="1" showErrorMessage="1" errorTitle="Invalid Entry" error="Only Numeric Values are allowed. " sqref="A13:A4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2023-01-13T07:08:53Z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