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6"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'BoQ1'!$A$11:$BC$108</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'BoQ1'!$A$1:$BC$108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<sst xmlns="http://schemas.openxmlformats.org/spreadsheetml/2006/main" count="700" uniqueCount="258">
  <si>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</si>
  <si>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</si>
  <si>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</si>
  <si>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</si>
  <si>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</si>
  <si>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</si>
  <si>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</si>
  <si>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</si>
  <si>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</si>
  <si>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</si>
  <si>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</si>
  <si>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</si>
  <si>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</si>
  <si>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</si>
  <si>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</si>
  <si>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</si>
  <si>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</si>
  <si>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</si>
  <si>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</si>
  <si>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</si>
  <si>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</si>
  <si>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</si>
  <si>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</si>
  <si>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</si>
  <si>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</si>
  <si>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</si>
  <si>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</si>
  <si>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</si>
  <si>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</si>
  <si>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</si>
  <si>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</si>
  <si>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</si>
  <si>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</si>
  <si>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</si>
  <si>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</si>
  <si>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</si>
  <si>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</si>
  <si>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</si>
  <si>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</si>
  <si>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</si>
  <si>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</si>
  <si>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</si>
  <si>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</si>
  <si>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</si>
  <si>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</si>
  <si>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</si>
  <si>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</si>
  <si>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</si>
  <si>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</si>
  <si>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</si>
  <si>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</si>
  <si>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</si>
  <si>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</si>
  <si>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</si>
  <si>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</si>
  <si>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</si>
  <si>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</si>
  <si>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</si>
  <si>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</si>
  <si>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</si>
  <si>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</si>
  <si>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</si>
  <si>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</si>
  <si>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</si>
  <si>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</si>
  <si>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</si>
  <si>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</si>
  <si>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</si>
  <si>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</si>
  <si>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</si>
  <si>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</si>
  <si>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</si>
  <si>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Component</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</si>
  <si>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</si>
  <si>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</si>
  <si>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</si>
  <si>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</si>
  <si>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</si>
  <si>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</si>
  <si>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</si>
  <si>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</si>
  <si>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</si>
  <si>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</si>
  <si>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</si>
  <si>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</si>
  <si>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</si>
  <si>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</si>
  <si>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</si>
  <si>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</si>
  <si>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</si>
  <si>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</si>
  <si>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</si>
  <si>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</si>
  <si>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</si>
  <si>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</si>
  <si>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</si>
  <si>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</si>
  <si>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</si>
  <si>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</si>
  <si>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</si>
  <si>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</si>
  <si>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</si>
  <si>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</si>
  <si>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</si>
  <si>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</si>
  <si>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</si>
  <si>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</si>
  <si>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</si>
  <si>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</si>
  <si>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</si>
  <si>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</si>
  <si>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</si>
  <si>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</si>
  <si>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</si>
  <si>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</si>
  <si>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</si>
  <si>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20 mm</t>
  </si>
  <si>
    <t>PRECISION PACKAGED UNITS</t>
  </si>
  <si>
    <t>Design and Supply, Installation , Testing and Commissioning of air  cooled precision type packaged air conditioning  units, self contained, Top discharge type complete with Invertor  scroll  compressors, fan section with  dynamically  balanced backward curved plug  fan with EC motor, multirows deep cooling coil of copper tubes &amp;  aluminum  fins, thermostatic expansion  valve, remote   air-cooled condenser/s with copper tubes  &amp; aluminum   fins.  Enclosure shall be fabricated out  of 1.6mm thick MS sheets supported on a     fabricated     steel   structure. The unit shall   be   equipped   with  synthetic  fiber    filters,  insulated drain pan,  micro-processor based  programmable logic controller, humidifier, heater bank in at least 2 stages, thermostat  all complete in a unit as per the  specifications.</t>
  </si>
  <si>
    <t xml:space="preserve">The   enclosure shall be factory painted to a  smooth  finish.  The precision units shall also be complete  with electrical panel comprising of indication lights, Star-delta/DOL starter,  over  load  protection, necessary   relay  to   be    hooked   up  with  fire &amp; smoke detection system  to facilitate  auto trip of PAC and copper control wiring.  The  packaged units shall be complete with  auto sequencing arrangement as required   and shipped out of factory with full refrigerant charge. Each unit shall be  BMS compatible. </t>
  </si>
  <si>
    <t>The PAC units shall be suitable for operation on 415 ±10% volts, 50 Hz three phase AC power supply. Fan outlet velocity shall  not  exceed 600 MPM. Quoted price shall be inclusive of   MS  base frame duly painted with   black enamel paint for mounting of remote air cooled   condensers and adjustable type  MS frame duly painted for indoor units.</t>
  </si>
  <si>
    <t>Precision packaged units for Krios lab as described above, to suit following duty conditions and as per specification.                                                                           Actual Tons of refrigeration :  12 TR                                                                             Air quantity                           : 7000 Cfm                                                                     Year round
Temperature               : 21 + /- 0.4C 
Relative Humidity     : 50 + /-  5% C  (during  monsoon)    Noise level less then 48 dB</t>
  </si>
  <si>
    <t xml:space="preserve">REFRIGERANT PIPING </t>
  </si>
  <si>
    <t xml:space="preserve">Supply, Installation, Testing and  Commissioning  of hard   drawn   copper    refrigerant  piping complete with fittings between  indoor  units   and  remote   condensers. Refrigerant piping  within the Physical Labs and  above    celling  shall be insulated with closed cell elastomeric  insulation in tubing  form. Quoted price shall be   inclusive   of   power cabling as required between indoor and   outdoor  unit.  Piping  shall be supported properly in a  neat  &amp; clean manner using  GI  slotted  angle  trays. </t>
  </si>
  <si>
    <t>Pair of hard    drawn    copper    refrigerant piping  not  less  than  16 gauge  thick  for   2 x 12 TR Precision  Packaged  Units.</t>
  </si>
  <si>
    <t xml:space="preserve">VRF OUTDOOR UNITS </t>
  </si>
  <si>
    <t xml:space="preserve">Supply, Installation, Testing and Commissioning  of   air  cooled   variable refrigerant  flow modular type condensing units, each   comprising of multiple scroll compressors all inverter driven, full  charge of refrigerant gas  (R-410a), lubricating oil and all accessories as per the specifications. The condensing units shall be suitable to work on heating/ cooling mode. The minimum Energy Efficiency Ratio shall be as per ASHRAE STANDARDS 90.1 -2001 table 6.2.1B. The COP of the system shall be greater than 3.75 under ARI conditions for 100% load. The condensing units shall be suitable for operation on 415 ± 10% volts, 50Hz, 3 phase  AC  power   supply  and    the  condensing units shall be of following capacities: </t>
  </si>
  <si>
    <t xml:space="preserve">20 HP  (16 TR)  nominal or higher capacity </t>
  </si>
  <si>
    <t>VRF INDOOR UNITS</t>
  </si>
  <si>
    <t>VERTICAL FLOOR MOUNTED AHU</t>
  </si>
  <si>
    <t>Supply, Installation, Testing &amp; Commissioning of  sheet   metal  sectionalized   construction  double skin air handling units  with 25 mm thick injected PUF of density not less than 40 Kg/CuM with thermal break profile. The air handling units shall be complete with   pre-filter  section with  synthetic fibre  filters, coil  section with multirows deep DX heating/ cooling coil of copper tube &amp; aluminum fin  construction, fan section complete with DIDW centrifugal fan, suitable for total static pressure as detailed below, IE-02 squirrel cage induction motor, belt  drive package, insulated stainless steel drain pan and vibration isolation arrangement all complete as per specifications. AHUs shall be selected for a maximum face velocity of 500 FPM. The units shall be compatible with VRF outdoor units.</t>
  </si>
  <si>
    <t>The unit shall be supplied with electronic expansion valve/s (Dx), thermostat/s, control wiring  &amp; all accessories as required for completing the installation.  Fan outlet  velocity shall  not  exceed 2000 FPM (10.2 MPS). AHUs shall be of following design parameters:</t>
  </si>
  <si>
    <t xml:space="preserve">AHU             Ref. Load       Capacity           SP             No. of         Motor </t>
  </si>
  <si>
    <t xml:space="preserve"> No.               Nom.               (Cfm)           (mm WG)     Rows          Rating</t>
  </si>
  <si>
    <t xml:space="preserve">                         (TR)                                                                             (HP)</t>
  </si>
  <si>
    <t xml:space="preserve">AHU-1              16                5000               42                  6           </t>
  </si>
  <si>
    <t>COPPER PIPING (REFRIGERANT PIPING)</t>
  </si>
  <si>
    <t>Supply,  Installation,  Testing   &amp;    Commissioning of high pressure copper refrigerant  piping  suitable  for R 410a refrigerant of  suitable size as required  and duly insulated with 19mm/13mm thick   closed cell elastomeric insulation in tubing form inclusive of glass cloth and UV treatment.   External Refrigerant  piping shall be laid on GI covered cable  trays.   Piping   inside   occupied   spaces shall be supported   using GI ladder type cable trays.  Entire  refrigerant piping work  be  carried  out    in accordance  with    the  specifications. Piping shall be of following sizes:</t>
  </si>
  <si>
    <t xml:space="preserve">Pipe Size                           Min. Wall                        Insulation </t>
  </si>
  <si>
    <t xml:space="preserve">Size (O.D.)                        Thickness                         Thickness </t>
  </si>
  <si>
    <t>34.9 mm                              1.21 mm                          19 mm</t>
  </si>
  <si>
    <t>28.6 mm                             1.00 mm                           19 mm</t>
  </si>
  <si>
    <t>19.1 mm                              1.00 mm                         13 mm</t>
  </si>
  <si>
    <t>15.9 mm                             1.00 mm                          13 mm</t>
  </si>
  <si>
    <t>Drain Piping (CPVC)</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</si>
  <si>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t>
  </si>
  <si>
    <t>25  mm</t>
  </si>
  <si>
    <t>32  mm</t>
  </si>
  <si>
    <t>AIR DISTRIBUTION</t>
  </si>
  <si>
    <t>Duct work</t>
  </si>
  <si>
    <t xml:space="preserve">Conventional site fabricated  ducts   </t>
  </si>
  <si>
    <r>
      <t xml:space="preserve">Supply, installation, balancing and commissioning of </t>
    </r>
    <r>
      <rPr>
        <b/>
        <sz val="11"/>
        <rFont val="Calibri"/>
        <family val="2"/>
      </rPr>
      <t>fabricated at site</t>
    </r>
    <r>
      <rPr>
        <sz val="11"/>
        <rFont val="Calibri"/>
        <family val="2"/>
      </rPr>
      <t xml:space="preserve"> GSS sheet metal</t>
    </r>
    <r>
      <rPr>
        <b/>
        <sz val="11"/>
        <rFont val="Calibri"/>
        <family val="2"/>
      </rPr>
      <t xml:space="preserve"> rectangular/</t>
    </r>
    <r>
      <rPr>
        <sz val="11"/>
        <rFont val="Calibri"/>
        <family val="2"/>
      </rPr>
      <t xml:space="preserve">round </t>
    </r>
    <r>
      <rPr>
        <b/>
        <sz val="11"/>
        <rFont val="Calibri"/>
        <family val="2"/>
      </rPr>
      <t>ducting</t>
    </r>
    <r>
      <rPr>
        <sz val="11"/>
        <rFont val="Calibri"/>
        <family val="2"/>
      </rPr>
      <t xml:space="preserve"> complete with neoprene rubber gaskets, elbows, splitter dampers, vanes, hangers, supports etc. as per approved drawings and specifications of following sheet thickness complete as required.</t>
    </r>
  </si>
  <si>
    <t>0.63 mm (24 g)</t>
  </si>
  <si>
    <t>0.80 mm (22 g)</t>
  </si>
  <si>
    <t>1.00 mm (20 g)</t>
  </si>
  <si>
    <r>
      <t xml:space="preserve">Supply &amp; fixing of fire retardant </t>
    </r>
    <r>
      <rPr>
        <b/>
        <sz val="11"/>
        <rFont val="Calibri"/>
        <family val="2"/>
      </rPr>
      <t>single layer</t>
    </r>
    <r>
      <rPr>
        <sz val="11"/>
        <rFont val="Calibri"/>
        <family val="2"/>
      </rPr>
      <t xml:space="preserve"> canvass made (up to 300 mm vide) with heavy clothes and suitable frame with G.I washer, nuts &amp; bolts in suitable size. i/c jointing both sides with suitable gaskets complete as reqd.</t>
    </r>
  </si>
  <si>
    <r>
      <t xml:space="preserve">Supply, installation, testing and commissioning of </t>
    </r>
    <r>
      <rPr>
        <b/>
        <sz val="11"/>
        <rFont val="Calibri"/>
        <family val="2"/>
      </rPr>
      <t xml:space="preserve">GI volume control duct damper </t>
    </r>
    <r>
      <rPr>
        <sz val="11"/>
        <rFont val="Calibri"/>
        <family val="2"/>
      </rPr>
      <t xml:space="preserve">complete with neoprene rubber gaskets, nuts, bolts, screws linkages, flanges etc, as per specifications complete as required.  </t>
    </r>
  </si>
  <si>
    <t>GI volume control duct damper</t>
  </si>
  <si>
    <r>
      <t xml:space="preserve">Supply, installation, testing and commissioning of smoke cum fire dampers of  at least 90-120 minutes  fire  rating as per  the approved  shop  drawings  and   specifications. Interlocking of </t>
    </r>
    <r>
      <rPr>
        <b/>
        <sz val="11"/>
        <rFont val="Calibri"/>
        <family val="2"/>
      </rPr>
      <t>Motorized (ON-OFF Type)</t>
    </r>
    <r>
      <rPr>
        <sz val="11"/>
        <rFont val="Calibri"/>
        <family val="2"/>
      </rPr>
      <t xml:space="preserve"> </t>
    </r>
    <r>
      <rPr>
        <b/>
        <sz val="11"/>
        <rFont val="Calibri"/>
        <family val="2"/>
      </rPr>
      <t>GI volume control damper with Actuator</t>
    </r>
    <r>
      <rPr>
        <sz val="11"/>
        <rFont val="Calibri"/>
        <family val="2"/>
      </rPr>
      <t>, enthalpy sensor and necessary copper control wire (minimum 1.5 sqmm) for integration within AHU room complete as required.</t>
    </r>
  </si>
  <si>
    <t>Bare fire dampers</t>
  </si>
  <si>
    <t>Actuator with control panel, temperature sensor &amp; spring return action and suitable for 10-12 NM Torque.</t>
  </si>
  <si>
    <r>
      <t xml:space="preserve">Supplying, fixing testing commissioning of </t>
    </r>
    <r>
      <rPr>
        <b/>
        <sz val="11"/>
        <rFont val="Calibri"/>
        <family val="2"/>
      </rPr>
      <t>supply air Diffusers</t>
    </r>
    <r>
      <rPr>
        <sz val="11"/>
        <rFont val="Calibri"/>
        <family val="2"/>
      </rPr>
      <t xml:space="preserve"> of powder coated aluminum </t>
    </r>
    <r>
      <rPr>
        <b/>
        <sz val="11"/>
        <rFont val="Calibri"/>
        <family val="2"/>
      </rPr>
      <t>with aluminum volume control dampers</t>
    </r>
    <r>
      <rPr>
        <sz val="11"/>
        <rFont val="Calibri"/>
        <family val="2"/>
      </rPr>
      <t xml:space="preserve"> with anti smudge ring &amp; removable core.</t>
    </r>
  </si>
  <si>
    <r>
      <t xml:space="preserve">Supplying, fixing testing commissioning of </t>
    </r>
    <r>
      <rPr>
        <b/>
        <sz val="11"/>
        <rFont val="Calibri"/>
        <family val="2"/>
      </rPr>
      <t>Return air Diffusers</t>
    </r>
    <r>
      <rPr>
        <sz val="11"/>
        <rFont val="Calibri"/>
        <family val="2"/>
      </rPr>
      <t xml:space="preserve"> of powder coated aluminum </t>
    </r>
    <r>
      <rPr>
        <b/>
        <sz val="11"/>
        <rFont val="Calibri"/>
        <family val="2"/>
      </rPr>
      <t>without volume control dampers</t>
    </r>
    <r>
      <rPr>
        <sz val="11"/>
        <rFont val="Calibri"/>
        <family val="2"/>
      </rPr>
      <t xml:space="preserve"> with anti smudge ring &amp; removable core.</t>
    </r>
  </si>
  <si>
    <r>
      <t xml:space="preserve">Supplying &amp; fixing of powder coated extruded aluminum </t>
    </r>
    <r>
      <rPr>
        <b/>
        <sz val="11"/>
        <rFont val="Calibri"/>
        <family val="2"/>
      </rPr>
      <t>Supply Air Grills with aluminum volume control dampers</t>
    </r>
    <r>
      <rPr>
        <sz val="11"/>
        <rFont val="Calibri"/>
        <family val="2"/>
      </rPr>
      <t xml:space="preserve"> as per specifications.</t>
    </r>
  </si>
  <si>
    <r>
      <t xml:space="preserve">Supplying &amp; fixing of powder coated extruded aluminum </t>
    </r>
    <r>
      <rPr>
        <b/>
        <sz val="11"/>
        <rFont val="Calibri"/>
        <family val="2"/>
      </rPr>
      <t xml:space="preserve">Return Air Grills </t>
    </r>
    <r>
      <rPr>
        <sz val="11"/>
        <rFont val="Calibri"/>
        <family val="2"/>
      </rPr>
      <t>with lowers but</t>
    </r>
    <r>
      <rPr>
        <b/>
        <sz val="11"/>
        <rFont val="Calibri"/>
        <family val="2"/>
      </rPr>
      <t xml:space="preserve"> without  aluminum volume control dampers</t>
    </r>
    <r>
      <rPr>
        <sz val="11"/>
        <rFont val="Calibri"/>
        <family val="2"/>
      </rPr>
      <t xml:space="preserve"> as reqd </t>
    </r>
  </si>
  <si>
    <t>Supply, Installation  and  Testing  of  fresh air grilles of      powder coated/  anodized extruded  aluminum  with  filters, inlet louvers dampers  and  bird  screen, as  per approved shop drawings and specifications.</t>
  </si>
  <si>
    <t xml:space="preserve">INSULATION </t>
  </si>
  <si>
    <r>
      <t xml:space="preserve">P &amp; F of acoustic insulation with </t>
    </r>
    <r>
      <rPr>
        <b/>
        <sz val="11"/>
        <rFont val="Calibri"/>
        <family val="2"/>
      </rPr>
      <t>open cell</t>
    </r>
    <r>
      <rPr>
        <sz val="11"/>
        <rFont val="Calibri"/>
        <family val="2"/>
      </rPr>
      <t xml:space="preserve"> Nitrile rubber sheet(</t>
    </r>
    <r>
      <rPr>
        <b/>
        <sz val="11"/>
        <rFont val="Calibri"/>
        <family val="2"/>
      </rPr>
      <t>Accosound</t>
    </r>
    <r>
      <rPr>
        <sz val="11"/>
        <rFont val="Calibri"/>
        <family val="2"/>
      </rPr>
      <t xml:space="preserve">) super silence of following thickness, on existing surface with adhesive i/c nut, bolt washer as req on duct./AHU room etc. complete as required. </t>
    </r>
  </si>
  <si>
    <t>10 mm</t>
  </si>
  <si>
    <t>15 mm</t>
  </si>
  <si>
    <r>
      <t xml:space="preserve">Providing &amp; fixing of thermal insulation  </t>
    </r>
    <r>
      <rPr>
        <b/>
        <sz val="11"/>
        <rFont val="Calibri"/>
        <family val="2"/>
      </rPr>
      <t>with aluminium foil faced</t>
    </r>
    <r>
      <rPr>
        <sz val="11"/>
        <rFont val="Calibri"/>
        <family val="2"/>
      </rPr>
      <t xml:space="preserve">  </t>
    </r>
    <r>
      <rPr>
        <b/>
        <sz val="11"/>
        <rFont val="Calibri"/>
        <family val="2"/>
      </rPr>
      <t xml:space="preserve">XLPE Class 'O' insulation sheet </t>
    </r>
    <r>
      <rPr>
        <sz val="11"/>
        <rFont val="Calibri"/>
        <family val="2"/>
      </rPr>
      <t xml:space="preserve">of following thickness  on existing surface of pipe/duct with dentrite/adhesive etc.The joints shall be sealed with 50 mm wide and  self  adhesive  PVC/Aluminum  tape complete as required. </t>
    </r>
  </si>
  <si>
    <t>9 mm</t>
  </si>
  <si>
    <t>13 mm</t>
  </si>
  <si>
    <t>16 mm</t>
  </si>
  <si>
    <t>19 mm</t>
  </si>
  <si>
    <t>ELECTRICAL STARTER PANELS FOR AHU.</t>
  </si>
  <si>
    <t>Supply,  Installation,  Testing  &amp;  Commissioning of  wall/floor mounted cubicle type electrical panels including system control  wiring  with  incoming, outgoing  feeders as described below  and  as per specifications.</t>
  </si>
  <si>
    <t xml:space="preserve">PANEL-'C' (IP-65)  </t>
  </si>
  <si>
    <t>Location :  Close to Units</t>
  </si>
  <si>
    <t>a.  32A 4P MCB for 7.5/5 HP or 5000 CFM AHU motor  - 01 Set.</t>
  </si>
  <si>
    <t>b.  RYB LED type indication  lights --- 01 Set.</t>
  </si>
  <si>
    <t>c.   Fully automatic DOL  starter  with built-in single phasing preventor, over load relay  for 7.5/5 HP or 5000 CFM AHU  motor --- 01 Set.</t>
  </si>
  <si>
    <t>d.  Auto-Manual   type  selector  switch  to  facilitate auto  start  of  fans  after  restoration  of  power -- 01 Set.</t>
  </si>
  <si>
    <t>e.  Control  wiring  &amp; safety circuit as required  with  Start-Stop  PB's  and  LED type 'ON' 'OFF'  indication lights.</t>
  </si>
  <si>
    <t>Electrical panels as described above.</t>
  </si>
  <si>
    <t>Supply, laying, affecting   connections   and Testing   of   the   following sizes of 1.1 KV armoured PVC insulated aluminium/ copper conductor cables.   Cables shall be inclusive of all clamps,saddles,screws,cable identification tags, cable terminal  joints  including  terminal lugs,   insulating   tapes,    affecting   terminal connections  to   the    equipment  as   per the specifications and as required. Quoted  price shall be inclusive of GI perforated cable tray, support.</t>
  </si>
  <si>
    <t>4 Core x 2.5 Sq mm</t>
  </si>
  <si>
    <t>4 Core x 4.0 Sq mm</t>
  </si>
  <si>
    <t>4 Core x 6.0 Sq mm</t>
  </si>
  <si>
    <t>4 Core x 10.0 Sq mm</t>
  </si>
  <si>
    <t xml:space="preserve">CONTROL WIRING   </t>
  </si>
  <si>
    <t>Supplying and drawing following sizes of FRLS PVC insulated copper conductor, single core cable in the existing surface/ recessed steel/ PVC conduit as required</t>
  </si>
  <si>
    <t>2C x1.5 Sqmm copper wiring</t>
  </si>
  <si>
    <t>EARTHING</t>
  </si>
  <si>
    <t>Providing &amp; fixing in position the   following bare GI tape/ Cu wire including providing all fixing    accessories  &amp;    effecting     proper connections.</t>
  </si>
  <si>
    <t>a.  8 SWG Cu Wire</t>
  </si>
  <si>
    <t>b. 12 SWG Cu Wire</t>
  </si>
  <si>
    <t>Making opening in the wall for duct  entry and finishing the same with brick, cement &amp; sand etc. complete as reqd</t>
  </si>
  <si>
    <t>Structural steel work riveted, bolted or welded in built up sections, trusses and framed work, including cutting, hoisting, fixing in position and applying a priming coat of approved steel primer all complete.</t>
  </si>
  <si>
    <t xml:space="preserve">Supply,    Installation ,   Testing       and  Balancing of condensation free, washable type, quick installation, multiple colour, noise free, cable hanging track hanging, fire retardant  round shape(dia 700mm ) imported fabric ducting in accordance with  with  the  approved shop drawings complete as required with necessary support hanger </t>
  </si>
  <si>
    <t>Supply, installation, testing &amp; commissioning of portable type dehumidifier of 60 ltrs/day (humidity setting 45 +-5% RH) capacity with rotary compressor refrigerant  R410including Washable filter,Automatic humidistat Control ,water tank etc.  make white westing house model no- WDE - 602  or equivalent etc. complete as reqd.</t>
  </si>
  <si>
    <t>SECTION - 'B'</t>
  </si>
  <si>
    <t>ANNUAL COMPREHENSIVE MAINTENANCE OF THE INSTALLED VRF SYSTEM FOR 01 YEARS</t>
  </si>
  <si>
    <t>Annual Comprehensive Maintenance Contract for period for 01 years (after 1 year of DLP). The contract shall include all spares, cosumables &amp; replacement of defective/damaged parts as required to run the completely installed VRF system of capacity 20 HP through OEM.</t>
  </si>
  <si>
    <t>For 1st year (0-12 Months)</t>
  </si>
  <si>
    <t>Annual Comprehensive Maintenance Contract for period for 01 years (after 1 year of DLP). The contract shall include all spares, cosumables &amp; replacement of defective/damaged parts as required to run the completely installed 2 x 12 TR precision Air Conditioning  (PAC) through OEM.</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</si>
  <si>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</si>
  <si>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</si>
  <si>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</si>
  <si>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</si>
  <si>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</si>
  <si>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</si>
  <si>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</si>
  <si>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</si>
  <si>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</si>
  <si>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</si>
  <si>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</si>
  <si>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</si>
  <si>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</si>
  <si>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</si>
  <si>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</si>
  <si>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</si>
  <si>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</si>
  <si>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</si>
  <si>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</si>
  <si>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</si>
  <si>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</si>
  <si>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</si>
  <si>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</si>
  <si>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</si>
  <si>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</si>
  <si>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</si>
  <si>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</si>
  <si>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</si>
  <si>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</si>
  <si>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</si>
  <si>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RM</t>
  </si>
  <si>
    <t>Notes : The above mentioned outdoor units shall be provided with anti corrosion treatment (preferably from factory). The quoted price shall be inclusive of same.</t>
  </si>
  <si>
    <t>Sqm</t>
  </si>
  <si>
    <t>SqM</t>
  </si>
  <si>
    <t>No</t>
  </si>
  <si>
    <t>Mtr</t>
  </si>
  <si>
    <t>Kg</t>
  </si>
  <si>
    <t xml:space="preserve"> month</t>
  </si>
  <si>
    <t>Supply, installation, balancing and commissioning of fabricated at site GSS sheet metal rectangular/round ducting complete with neoprene rubber gaskets, elbows, splitter dampers, vanes, hangers, supports etc. as per approved drawings and specifications of following sheet thickness complete as required.</t>
  </si>
  <si>
    <t>Supply &amp; fixing of fire retardant single layer canvass made (up to 300 mm vide) with heavy clothes and suitable frame with G.I washer, nuts &amp; bolts in suitable size. i/c jointing both sides with suitable gaskets complete as reqd.</t>
  </si>
  <si>
    <t xml:space="preserve">Supply, installation, testing and commissioning of GI volume control duct damper complete with neoprene rubber gaskets, nuts, bolts, screws linkages, flanges etc, as per specifications complete as required.  </t>
  </si>
  <si>
    <t>Supply, installation, testing and commissioning of smoke cum fire dampers of  at least 90-120 minutes  fire  rating as per  the approved  shop  drawings  and   specifications. Interlocking of Motorized (ON-OFF Type) GI volume control damper with Actuator, enthalpy sensor and necessary copper control wire (minimum 1.5 sqmm) for integration within AHU room complete as required.</t>
  </si>
  <si>
    <t>Supplying, fixing testing commissioning of supply air Diffusers of powder coated aluminum with aluminum volume control dampers with anti smudge ring &amp; removable core.</t>
  </si>
  <si>
    <t>Supplying, fixing testing commissioning of Return air Diffusers of powder coated aluminum without volume control dampers with anti smudge ring &amp; removable core.</t>
  </si>
  <si>
    <t>Supplying &amp; fixing of powder coated extruded aluminum Supply Air Grills with aluminum volume control dampers as per specifications.</t>
  </si>
  <si>
    <t xml:space="preserve">Supplying &amp; fixing of powder coated extruded aluminum Return Air Grills with lowers but without  aluminum volume control dampers as reqd </t>
  </si>
  <si>
    <t xml:space="preserve">P &amp; F of acoustic insulation with open cell Nitrile rubber sheet(Accosound) super silence of following thickness, on existing surface with adhesive i/c nut, bolt washer as req on duct./AHU room etc. complete as required. </t>
  </si>
  <si>
    <t xml:space="preserve">Providing &amp; fixing of thermal insulation  with aluminium foil faced  XLPE Class 'O' insulation sheet of following thickness  on existing surface of pipe/duct with dentrite/adhesive etc.The joints shall be sealed with 50 mm wide and  self  adhesive  PVC/Aluminum  tape complete as required. </t>
  </si>
  <si>
    <t>Tender Inviting Authority: DOIP, IIT, Kanpur</t>
  </si>
  <si>
    <t>item no.93</t>
  </si>
  <si>
    <t>Name of Work: SITC of Air conditioning  work at advance Imaging lab (Cryo Lab)</t>
  </si>
  <si>
    <t>NIT No: HVAC/03/06/2023-1</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</si>
</sst>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b/>
      <sz val="11"/>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1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62"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xf>
    <xf numFmtId="2" fontId="4" fillId="0" borderId="16" xfId="0" applyNumberFormat="1" applyFont="1" applyFill="1" applyBorder="1" applyAlignment="1">
      <alignment horizontal="center" vertical="top"/>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49" fontId="4" fillId="0" borderId="16" xfId="0" applyNumberFormat="1" applyFont="1" applyFill="1" applyBorder="1" applyAlignment="1">
      <alignment horizontal="center" vertical="top"/>
    </xf>
    <xf numFmtId="0" fontId="23" fillId="0" borderId="16" xfId="56" applyNumberFormat="1" applyFont="1" applyFill="1" applyBorder="1" applyAlignment="1">
      <alignment horizontal="center" vertical="top" wrapText="1"/>
      <protection/>
    </xf>
    <xf numFmtId="2" fontId="26" fillId="0" borderId="16" xfId="39" applyNumberFormat="1" applyFont="1" applyFill="1" applyBorder="1" applyAlignment="1">
      <alignment horizontal="center" vertical="top"/>
    </xf>
    <xf numFmtId="0" fontId="25" fillId="0" borderId="16" xfId="0" applyFont="1" applyFill="1" applyBorder="1" applyAlignment="1">
      <alignment horizontal="justify" vertical="top"/>
    </xf>
    <xf numFmtId="0" fontId="26" fillId="0" borderId="17" xfId="0" applyFont="1" applyFill="1" applyBorder="1" applyAlignment="1">
      <alignment horizontal="justify" vertical="top" wrapText="1"/>
    </xf>
    <xf numFmtId="0" fontId="26" fillId="0" borderId="22" xfId="0" applyFont="1" applyFill="1" applyBorder="1" applyAlignment="1">
      <alignment horizontal="justify" vertical="top"/>
    </xf>
    <xf numFmtId="0" fontId="26" fillId="0" borderId="23" xfId="0" applyFont="1" applyFill="1" applyBorder="1" applyAlignment="1">
      <alignment horizontal="left" vertical="top" wrapText="1"/>
    </xf>
    <xf numFmtId="0" fontId="25" fillId="0" borderId="23" xfId="0" applyFont="1" applyFill="1" applyBorder="1" applyAlignment="1">
      <alignment horizontal="justify" vertical="top"/>
    </xf>
    <xf numFmtId="0" fontId="26" fillId="0" borderId="16" xfId="0" applyFont="1" applyFill="1" applyBorder="1" applyAlignment="1">
      <alignment horizontal="justify" vertical="top"/>
    </xf>
    <xf numFmtId="179" fontId="25" fillId="0" borderId="16" xfId="0" applyNumberFormat="1" applyFont="1" applyFill="1" applyBorder="1" applyAlignment="1">
      <alignment horizontal="justify" vertical="top" wrapText="1"/>
    </xf>
    <xf numFmtId="0" fontId="25" fillId="0" borderId="16" xfId="0" applyFont="1" applyFill="1" applyBorder="1" applyAlignment="1">
      <alignment horizontal="left"/>
    </xf>
    <xf numFmtId="0" fontId="26" fillId="0" borderId="16" xfId="0" applyFont="1" applyFill="1" applyBorder="1" applyAlignment="1">
      <alignment horizontal="left"/>
    </xf>
    <xf numFmtId="0" fontId="25" fillId="0" borderId="16" xfId="0" applyFont="1" applyFill="1" applyBorder="1" applyAlignment="1">
      <alignment/>
    </xf>
    <xf numFmtId="0" fontId="26" fillId="0" borderId="16" xfId="0" applyFont="1" applyFill="1" applyBorder="1" applyAlignment="1">
      <alignment vertical="center"/>
    </xf>
    <xf numFmtId="0" fontId="25" fillId="0" borderId="16" xfId="0" applyFont="1" applyFill="1" applyBorder="1" applyAlignment="1">
      <alignment horizontal="justify" vertical="justify" wrapText="1"/>
    </xf>
    <xf numFmtId="0" fontId="26" fillId="0" borderId="16" xfId="0" applyFont="1" applyFill="1" applyBorder="1" applyAlignment="1">
      <alignment horizontal="center" vertical="top" wrapText="1"/>
    </xf>
    <xf numFmtId="0" fontId="26" fillId="0" borderId="16" xfId="0" applyFont="1" applyFill="1" applyBorder="1" applyAlignment="1">
      <alignment horizontal="center" vertical="top"/>
    </xf>
    <xf numFmtId="2" fontId="26" fillId="0" borderId="16" xfId="0" applyNumberFormat="1" applyFont="1" applyFill="1" applyBorder="1" applyAlignment="1">
      <alignment horizontal="center" vertical="top"/>
    </xf>
    <xf numFmtId="0" fontId="26" fillId="0" borderId="16" xfId="0" applyFont="1" applyFill="1" applyBorder="1" applyAlignment="1">
      <alignment vertical="top" wrapText="1"/>
    </xf>
    <xf numFmtId="2" fontId="26" fillId="0" borderId="16" xfId="0" applyNumberFormat="1" applyFont="1" applyFill="1" applyBorder="1" applyAlignment="1">
      <alignment horizontal="center" vertical="top" wrapText="1"/>
    </xf>
    <xf numFmtId="0" fontId="26" fillId="0" borderId="16" xfId="0" applyFont="1" applyFill="1" applyBorder="1" applyAlignment="1">
      <alignment horizontal="justify" vertical="top" wrapText="1"/>
    </xf>
    <xf numFmtId="2" fontId="26" fillId="0" borderId="16" xfId="0" applyNumberFormat="1" applyFont="1" applyFill="1" applyBorder="1" applyAlignment="1" quotePrefix="1">
      <alignment horizontal="center" vertical="top"/>
    </xf>
    <xf numFmtId="2" fontId="26" fillId="0" borderId="16" xfId="0" applyNumberFormat="1" applyFont="1" applyFill="1" applyBorder="1" applyAlignment="1" applyProtection="1" quotePrefix="1">
      <alignment horizontal="center" vertical="top"/>
      <protection locked="0"/>
    </xf>
    <xf numFmtId="0" fontId="25" fillId="0" borderId="16" xfId="0" applyFont="1" applyFill="1" applyBorder="1" applyAlignment="1">
      <alignment horizontal="justify" vertical="top" wrapText="1"/>
    </xf>
    <xf numFmtId="0" fontId="26" fillId="0" borderId="16" xfId="0" applyFont="1" applyFill="1" applyBorder="1" applyAlignment="1">
      <alignment/>
    </xf>
    <xf numFmtId="0" fontId="26" fillId="0" borderId="16" xfId="0" applyFont="1" applyFill="1" applyBorder="1" applyAlignment="1">
      <alignment horizontal="justify" vertical="justify" wrapText="1"/>
    </xf>
    <xf numFmtId="2" fontId="26" fillId="0" borderId="16" xfId="0" applyNumberFormat="1" applyFont="1" applyFill="1" applyBorder="1" applyAlignment="1">
      <alignment horizontal="center" vertical="center"/>
    </xf>
    <xf numFmtId="0" fontId="26" fillId="0" borderId="16" xfId="0" applyFont="1" applyFill="1" applyBorder="1" applyAlignment="1">
      <alignment horizontal="center" vertical="center"/>
    </xf>
    <xf numFmtId="2" fontId="26" fillId="0" borderId="16" xfId="0" applyNumberFormat="1" applyFont="1" applyFill="1" applyBorder="1" applyAlignment="1" applyProtection="1">
      <alignment horizontal="center" vertical="center"/>
      <protection locked="0"/>
    </xf>
    <xf numFmtId="1" fontId="26" fillId="0" borderId="16" xfId="0" applyNumberFormat="1" applyFont="1" applyFill="1" applyBorder="1" applyAlignment="1">
      <alignment horizontal="center" vertical="top"/>
    </xf>
    <xf numFmtId="1" fontId="26" fillId="0" borderId="16" xfId="0" applyNumberFormat="1" applyFont="1" applyFill="1" applyBorder="1" applyAlignment="1">
      <alignment horizontal="center" vertical="top" wrapText="1"/>
    </xf>
    <xf numFmtId="0" fontId="26" fillId="0" borderId="16" xfId="0" applyFont="1" applyFill="1" applyBorder="1" applyAlignment="1">
      <alignment horizontal="justify" wrapText="1"/>
    </xf>
    <xf numFmtId="2" fontId="26" fillId="0" borderId="16" xfId="0" applyNumberFormat="1" applyFont="1" applyFill="1" applyBorder="1" applyAlignment="1" quotePrefix="1">
      <alignment horizontal="center" vertical="center"/>
    </xf>
    <xf numFmtId="2" fontId="26" fillId="0" borderId="16" xfId="0" applyNumberFormat="1" applyFont="1" applyFill="1" applyBorder="1" applyAlignment="1" applyProtection="1" quotePrefix="1">
      <alignment horizontal="center" vertical="center"/>
      <protection locked="0"/>
    </xf>
    <xf numFmtId="1" fontId="26" fillId="0" borderId="16" xfId="0" applyNumberFormat="1" applyFont="1" applyFill="1" applyBorder="1" applyAlignment="1">
      <alignment horizontal="center" vertical="center"/>
    </xf>
    <xf numFmtId="0" fontId="25" fillId="0" borderId="16" xfId="0" applyFont="1" applyFill="1" applyBorder="1" applyAlignment="1">
      <alignment horizontal="center" vertical="center"/>
    </xf>
    <xf numFmtId="0" fontId="25" fillId="0" borderId="16" xfId="0" applyFont="1" applyFill="1" applyBorder="1" applyAlignment="1">
      <alignment vertical="top" wrapText="1"/>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4" fillId="0" borderId="13" xfId="59" applyNumberFormat="1" applyFont="1" applyFill="1" applyBorder="1" applyAlignment="1">
      <alignment horizontal="center" vertical="top"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08"/>
  <sheetViews>
    <sheetView showGridLines="0" zoomScale="75" zoomScaleNormal="75" zoomScalePageLayoutView="0" workbookViewId="0" topLeftCell="A1">
      <selection activeCell="A8" sqref="A8"/>
    </sheetView>
  </sheetViews>
  <sheetFormatPr defaultColWidth="9.140625" defaultRowHeight="15"/>
  <cols>
    <col min="1" max="1" width="9.57421875" style="1" customWidth="1"/>
    <col min="2" max="2" width="45.7109375" style="1" customWidth="1"/>
    <col min="3" max="3" width="15.14062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105" t="str">
        <f>B2&amp;" BoQ"</f>
        <v>Percentage BoQ</v>
      </c>
      <c r="B1" s="105"/>
      <c r="C1" s="105"/>
      <c r="D1" s="105"/>
      <c r="E1" s="105"/>
      <c r="F1" s="105"/>
      <c r="G1" s="105"/>
      <c r="H1" s="105"/>
      <c r="I1" s="105"/>
      <c r="J1" s="105"/>
      <c r="K1" s="105"/>
      <c r="L1" s="10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106" t="s">
        <v>254</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IE4" s="10"/>
      <c r="IF4" s="10"/>
      <c r="IG4" s="10"/>
      <c r="IH4" s="10"/>
      <c r="II4" s="10"/>
    </row>
    <row r="5" spans="1:243" s="9" customFormat="1" ht="38.25" customHeight="1">
      <c r="A5" s="106" t="s">
        <v>256</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IE5" s="10"/>
      <c r="IF5" s="10"/>
      <c r="IG5" s="10"/>
      <c r="IH5" s="10"/>
      <c r="II5" s="10"/>
    </row>
    <row r="6" spans="1:243" s="9" customFormat="1" ht="30.75" customHeight="1">
      <c r="A6" s="106" t="s">
        <v>257</v>
      </c>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IE6" s="10"/>
      <c r="IF6" s="10"/>
      <c r="IG6" s="10"/>
      <c r="IH6" s="10"/>
      <c r="II6" s="10"/>
    </row>
    <row r="7" spans="1:243" s="9" customFormat="1" ht="29.25" customHeight="1" hidden="1">
      <c r="A7" s="107" t="s">
        <v>7</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IE7" s="10"/>
      <c r="IF7" s="10"/>
      <c r="IG7" s="10"/>
      <c r="IH7" s="10"/>
      <c r="II7" s="10"/>
    </row>
    <row r="8" spans="1:243" s="12" customFormat="1" ht="58.5" customHeight="1">
      <c r="A8" s="11" t="s">
        <v>50</v>
      </c>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IE8" s="13"/>
      <c r="IF8" s="13"/>
      <c r="IG8" s="13"/>
      <c r="IH8" s="13"/>
      <c r="II8" s="13"/>
    </row>
    <row r="9" spans="1:243" s="14" customFormat="1" ht="61.5" customHeight="1">
      <c r="A9" s="104" t="s">
        <v>8</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60</v>
      </c>
      <c r="BB11" s="20" t="s">
        <v>32</v>
      </c>
      <c r="BC11" s="20" t="s">
        <v>33</v>
      </c>
      <c r="IE11" s="18"/>
      <c r="IF11" s="18"/>
      <c r="IG11" s="18"/>
      <c r="IH11" s="18"/>
      <c r="II11" s="18"/>
    </row>
    <row r="12" spans="1:243" s="17" customFormat="1" ht="13.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63">
        <v>7</v>
      </c>
      <c r="BB12" s="63">
        <v>54</v>
      </c>
      <c r="BC12" s="63">
        <v>8</v>
      </c>
      <c r="IE12" s="18"/>
      <c r="IF12" s="18"/>
      <c r="IG12" s="18"/>
      <c r="IH12" s="18"/>
      <c r="II12" s="18"/>
    </row>
    <row r="13" spans="1:243" s="17" customFormat="1" ht="17.25">
      <c r="A13" s="63">
        <v>1</v>
      </c>
      <c r="B13" s="65" t="s">
        <v>72</v>
      </c>
      <c r="C13" s="62"/>
      <c r="D13" s="101"/>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3"/>
      <c r="IA13" s="17">
        <v>1</v>
      </c>
      <c r="IB13" s="17" t="s">
        <v>72</v>
      </c>
      <c r="IE13" s="18"/>
      <c r="IF13" s="18"/>
      <c r="IG13" s="18"/>
      <c r="IH13" s="18"/>
      <c r="II13" s="18"/>
    </row>
    <row r="14" spans="1:243" s="22" customFormat="1" ht="33.75" customHeight="1">
      <c r="A14" s="58">
        <v>1.01</v>
      </c>
      <c r="B14" s="67" t="s">
        <v>117</v>
      </c>
      <c r="C14" s="39" t="s">
        <v>53</v>
      </c>
      <c r="D14" s="101"/>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3"/>
      <c r="IA14" s="22">
        <v>1.01</v>
      </c>
      <c r="IB14" s="22" t="s">
        <v>117</v>
      </c>
      <c r="IC14" s="22" t="s">
        <v>53</v>
      </c>
      <c r="IE14" s="23"/>
      <c r="IF14" s="23" t="s">
        <v>34</v>
      </c>
      <c r="IG14" s="23" t="s">
        <v>35</v>
      </c>
      <c r="IH14" s="23">
        <v>10</v>
      </c>
      <c r="II14" s="23" t="s">
        <v>36</v>
      </c>
    </row>
    <row r="15" spans="1:243" s="22" customFormat="1" ht="230.25">
      <c r="A15" s="63">
        <v>1.02</v>
      </c>
      <c r="B15" s="68" t="s">
        <v>118</v>
      </c>
      <c r="C15" s="39" t="s">
        <v>54</v>
      </c>
      <c r="D15" s="101"/>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3"/>
      <c r="IA15" s="22">
        <v>1.02</v>
      </c>
      <c r="IB15" s="22" t="s">
        <v>118</v>
      </c>
      <c r="IC15" s="22" t="s">
        <v>54</v>
      </c>
      <c r="IE15" s="23"/>
      <c r="IF15" s="23" t="s">
        <v>40</v>
      </c>
      <c r="IG15" s="23" t="s">
        <v>35</v>
      </c>
      <c r="IH15" s="23">
        <v>123.223</v>
      </c>
      <c r="II15" s="23" t="s">
        <v>37</v>
      </c>
    </row>
    <row r="16" spans="1:243" s="22" customFormat="1" ht="158.25">
      <c r="A16" s="58">
        <v>1.03</v>
      </c>
      <c r="B16" s="69" t="s">
        <v>119</v>
      </c>
      <c r="C16" s="39" t="s">
        <v>55</v>
      </c>
      <c r="D16" s="101"/>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3"/>
      <c r="IA16" s="22">
        <v>1.03</v>
      </c>
      <c r="IB16" s="22" t="s">
        <v>119</v>
      </c>
      <c r="IC16" s="22" t="s">
        <v>55</v>
      </c>
      <c r="IE16" s="23"/>
      <c r="IF16" s="23" t="s">
        <v>41</v>
      </c>
      <c r="IG16" s="23" t="s">
        <v>42</v>
      </c>
      <c r="IH16" s="23">
        <v>213</v>
      </c>
      <c r="II16" s="23" t="s">
        <v>37</v>
      </c>
    </row>
    <row r="17" spans="1:243" s="22" customFormat="1" ht="135">
      <c r="A17" s="63">
        <v>1.04</v>
      </c>
      <c r="B17" s="69" t="s">
        <v>120</v>
      </c>
      <c r="C17" s="39" t="s">
        <v>61</v>
      </c>
      <c r="D17" s="101"/>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3"/>
      <c r="IA17" s="22">
        <v>1.04</v>
      </c>
      <c r="IB17" s="22" t="s">
        <v>120</v>
      </c>
      <c r="IC17" s="22" t="s">
        <v>61</v>
      </c>
      <c r="IE17" s="23"/>
      <c r="IF17" s="23"/>
      <c r="IG17" s="23"/>
      <c r="IH17" s="23"/>
      <c r="II17" s="23"/>
    </row>
    <row r="18" spans="1:243" s="22" customFormat="1" ht="409.5">
      <c r="A18" s="58">
        <v>1.05</v>
      </c>
      <c r="B18" s="70" t="s">
        <v>121</v>
      </c>
      <c r="C18" s="39" t="s">
        <v>56</v>
      </c>
      <c r="D18" s="59">
        <v>2</v>
      </c>
      <c r="E18" s="64" t="s">
        <v>37</v>
      </c>
      <c r="F18" s="60">
        <v>1265250</v>
      </c>
      <c r="G18" s="40"/>
      <c r="H18" s="24"/>
      <c r="I18" s="47" t="s">
        <v>38</v>
      </c>
      <c r="J18" s="48">
        <f aca="true" t="shared" si="0" ref="J18:J73">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2"/>
      <c r="BA18" s="42">
        <f aca="true" t="shared" si="1" ref="BA18:BA73">ROUND(total_amount_ba($B$2,$D$2,D18,F18,J18,K18,M18),0)</f>
        <v>2530500</v>
      </c>
      <c r="BB18" s="53">
        <f aca="true" t="shared" si="2" ref="BB18:BB73">BA18+SUM(N18:AZ18)</f>
        <v>2530500</v>
      </c>
      <c r="BC18" s="50" t="str">
        <f aca="true" t="shared" si="3" ref="BC18:BC73">SpellNumber(L18,BB18)</f>
        <v>INR  Twenty Five Lakh Thirty Thousand Five Hundred    Only</v>
      </c>
      <c r="IA18" s="22">
        <v>1.05</v>
      </c>
      <c r="IB18" s="61" t="s">
        <v>121</v>
      </c>
      <c r="IC18" s="22" t="s">
        <v>56</v>
      </c>
      <c r="ID18" s="22">
        <v>2</v>
      </c>
      <c r="IE18" s="23" t="s">
        <v>37</v>
      </c>
      <c r="IF18" s="23"/>
      <c r="IG18" s="23"/>
      <c r="IH18" s="23"/>
      <c r="II18" s="23"/>
    </row>
    <row r="19" spans="1:243" s="22" customFormat="1" ht="15.75">
      <c r="A19" s="63">
        <v>1.06</v>
      </c>
      <c r="B19" s="71" t="s">
        <v>122</v>
      </c>
      <c r="C19" s="39" t="s">
        <v>62</v>
      </c>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3"/>
      <c r="IA19" s="22">
        <v>1.06</v>
      </c>
      <c r="IB19" s="22" t="s">
        <v>122</v>
      </c>
      <c r="IC19" s="22" t="s">
        <v>62</v>
      </c>
      <c r="IE19" s="23"/>
      <c r="IF19" s="23"/>
      <c r="IG19" s="23"/>
      <c r="IH19" s="23"/>
      <c r="II19" s="23"/>
    </row>
    <row r="20" spans="1:243" s="22" customFormat="1" ht="188.25" customHeight="1">
      <c r="A20" s="58">
        <v>1.07</v>
      </c>
      <c r="B20" s="72" t="s">
        <v>123</v>
      </c>
      <c r="C20" s="39" t="s">
        <v>63</v>
      </c>
      <c r="D20" s="101"/>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3"/>
      <c r="IA20" s="22">
        <v>1.07</v>
      </c>
      <c r="IB20" s="61" t="s">
        <v>123</v>
      </c>
      <c r="IC20" s="22" t="s">
        <v>63</v>
      </c>
      <c r="IE20" s="23"/>
      <c r="IF20" s="23"/>
      <c r="IG20" s="23"/>
      <c r="IH20" s="23"/>
      <c r="II20" s="23"/>
    </row>
    <row r="21" spans="1:243" s="22" customFormat="1" ht="30.75" customHeight="1">
      <c r="A21" s="63">
        <v>1.08</v>
      </c>
      <c r="B21" s="72" t="s">
        <v>124</v>
      </c>
      <c r="C21" s="39" t="s">
        <v>57</v>
      </c>
      <c r="D21" s="59">
        <v>40</v>
      </c>
      <c r="E21" s="64" t="s">
        <v>236</v>
      </c>
      <c r="F21" s="60">
        <v>7000</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2"/>
      <c r="BA21" s="42">
        <f t="shared" si="1"/>
        <v>280000</v>
      </c>
      <c r="BB21" s="53">
        <f t="shared" si="2"/>
        <v>280000</v>
      </c>
      <c r="BC21" s="50" t="str">
        <f t="shared" si="3"/>
        <v>INR  Two Lakh Eighty Thousand    Only</v>
      </c>
      <c r="IA21" s="22">
        <v>1.08</v>
      </c>
      <c r="IB21" s="22" t="s">
        <v>124</v>
      </c>
      <c r="IC21" s="22" t="s">
        <v>57</v>
      </c>
      <c r="ID21" s="22">
        <v>40</v>
      </c>
      <c r="IE21" s="23" t="s">
        <v>236</v>
      </c>
      <c r="IF21" s="23" t="s">
        <v>34</v>
      </c>
      <c r="IG21" s="23" t="s">
        <v>43</v>
      </c>
      <c r="IH21" s="23">
        <v>10</v>
      </c>
      <c r="II21" s="23" t="s">
        <v>37</v>
      </c>
    </row>
    <row r="22" spans="1:243" s="22" customFormat="1" ht="15.75">
      <c r="A22" s="58">
        <v>1.09</v>
      </c>
      <c r="B22" s="67" t="s">
        <v>125</v>
      </c>
      <c r="C22" s="39" t="s">
        <v>64</v>
      </c>
      <c r="D22" s="101"/>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3"/>
      <c r="IA22" s="22">
        <v>1.09</v>
      </c>
      <c r="IB22" s="22" t="s">
        <v>125</v>
      </c>
      <c r="IC22" s="22" t="s">
        <v>64</v>
      </c>
      <c r="IE22" s="23"/>
      <c r="IF22" s="23"/>
      <c r="IG22" s="23"/>
      <c r="IH22" s="23"/>
      <c r="II22" s="23"/>
    </row>
    <row r="23" spans="1:243" s="22" customFormat="1" ht="285">
      <c r="A23" s="63">
        <v>1.1</v>
      </c>
      <c r="B23" s="72" t="s">
        <v>126</v>
      </c>
      <c r="C23" s="39" t="s">
        <v>58</v>
      </c>
      <c r="D23" s="101"/>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3"/>
      <c r="IA23" s="22">
        <v>1.1</v>
      </c>
      <c r="IB23" s="22" t="s">
        <v>126</v>
      </c>
      <c r="IC23" s="22" t="s">
        <v>58</v>
      </c>
      <c r="IE23" s="23"/>
      <c r="IF23" s="23" t="s">
        <v>40</v>
      </c>
      <c r="IG23" s="23" t="s">
        <v>35</v>
      </c>
      <c r="IH23" s="23">
        <v>123.223</v>
      </c>
      <c r="II23" s="23" t="s">
        <v>37</v>
      </c>
    </row>
    <row r="24" spans="1:243" s="22" customFormat="1" ht="42.75">
      <c r="A24" s="58">
        <v>1.11</v>
      </c>
      <c r="B24" s="72" t="s">
        <v>127</v>
      </c>
      <c r="C24" s="39" t="s">
        <v>65</v>
      </c>
      <c r="D24" s="59">
        <v>1</v>
      </c>
      <c r="E24" s="64" t="s">
        <v>37</v>
      </c>
      <c r="F24" s="60">
        <v>293125</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2"/>
      <c r="BA24" s="42">
        <f t="shared" si="1"/>
        <v>293125</v>
      </c>
      <c r="BB24" s="53">
        <f t="shared" si="2"/>
        <v>293125</v>
      </c>
      <c r="BC24" s="50" t="str">
        <f t="shared" si="3"/>
        <v>INR  Two Lakh Ninety Three Thousand One Hundred &amp; Twenty Five  Only</v>
      </c>
      <c r="IA24" s="22">
        <v>1.11</v>
      </c>
      <c r="IB24" s="22" t="s">
        <v>127</v>
      </c>
      <c r="IC24" s="22" t="s">
        <v>65</v>
      </c>
      <c r="ID24" s="22">
        <v>1</v>
      </c>
      <c r="IE24" s="23" t="s">
        <v>37</v>
      </c>
      <c r="IF24" s="23" t="s">
        <v>44</v>
      </c>
      <c r="IG24" s="23" t="s">
        <v>45</v>
      </c>
      <c r="IH24" s="23">
        <v>10</v>
      </c>
      <c r="II24" s="23" t="s">
        <v>37</v>
      </c>
    </row>
    <row r="25" spans="1:243" s="22" customFormat="1" ht="33.75" customHeight="1">
      <c r="A25" s="63">
        <v>1.12</v>
      </c>
      <c r="B25" s="73" t="s">
        <v>237</v>
      </c>
      <c r="C25" s="39" t="s">
        <v>66</v>
      </c>
      <c r="D25" s="101"/>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3"/>
      <c r="IA25" s="22">
        <v>1.12</v>
      </c>
      <c r="IB25" s="22" t="s">
        <v>237</v>
      </c>
      <c r="IC25" s="22" t="s">
        <v>66</v>
      </c>
      <c r="IE25" s="23"/>
      <c r="IF25" s="23" t="s">
        <v>41</v>
      </c>
      <c r="IG25" s="23" t="s">
        <v>42</v>
      </c>
      <c r="IH25" s="23">
        <v>213</v>
      </c>
      <c r="II25" s="23" t="s">
        <v>37</v>
      </c>
    </row>
    <row r="26" spans="1:243" s="22" customFormat="1" ht="15.75">
      <c r="A26" s="58">
        <v>1.13</v>
      </c>
      <c r="B26" s="67" t="s">
        <v>128</v>
      </c>
      <c r="C26" s="39" t="s">
        <v>67</v>
      </c>
      <c r="D26" s="101"/>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3"/>
      <c r="IA26" s="22">
        <v>1.13</v>
      </c>
      <c r="IB26" s="22" t="s">
        <v>128</v>
      </c>
      <c r="IC26" s="22" t="s">
        <v>67</v>
      </c>
      <c r="IE26" s="23"/>
      <c r="IF26" s="23"/>
      <c r="IG26" s="23"/>
      <c r="IH26" s="23"/>
      <c r="II26" s="23"/>
    </row>
    <row r="27" spans="1:243" s="22" customFormat="1" ht="15.75">
      <c r="A27" s="63">
        <v>1.14</v>
      </c>
      <c r="B27" s="67" t="s">
        <v>129</v>
      </c>
      <c r="C27" s="39" t="s">
        <v>68</v>
      </c>
      <c r="D27" s="101"/>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3"/>
      <c r="IA27" s="22">
        <v>1.14</v>
      </c>
      <c r="IB27" s="22" t="s">
        <v>129</v>
      </c>
      <c r="IC27" s="22" t="s">
        <v>68</v>
      </c>
      <c r="IE27" s="23"/>
      <c r="IF27" s="23"/>
      <c r="IG27" s="23"/>
      <c r="IH27" s="23"/>
      <c r="II27" s="23"/>
    </row>
    <row r="28" spans="1:243" s="22" customFormat="1" ht="315">
      <c r="A28" s="58">
        <v>1.15</v>
      </c>
      <c r="B28" s="72" t="s">
        <v>130</v>
      </c>
      <c r="C28" s="39" t="s">
        <v>69</v>
      </c>
      <c r="D28" s="101"/>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3"/>
      <c r="IA28" s="22">
        <v>1.15</v>
      </c>
      <c r="IB28" s="22" t="s">
        <v>130</v>
      </c>
      <c r="IC28" s="22" t="s">
        <v>69</v>
      </c>
      <c r="IE28" s="23"/>
      <c r="IF28" s="23"/>
      <c r="IG28" s="23"/>
      <c r="IH28" s="23"/>
      <c r="II28" s="23"/>
    </row>
    <row r="29" spans="1:243" s="22" customFormat="1" ht="105">
      <c r="A29" s="63">
        <v>1.16</v>
      </c>
      <c r="B29" s="72" t="s">
        <v>131</v>
      </c>
      <c r="C29" s="39" t="s">
        <v>70</v>
      </c>
      <c r="D29" s="101"/>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3"/>
      <c r="IA29" s="22">
        <v>1.16</v>
      </c>
      <c r="IB29" s="22" t="s">
        <v>131</v>
      </c>
      <c r="IC29" s="22" t="s">
        <v>70</v>
      </c>
      <c r="IE29" s="23"/>
      <c r="IF29" s="23"/>
      <c r="IG29" s="23"/>
      <c r="IH29" s="23"/>
      <c r="II29" s="23"/>
    </row>
    <row r="30" spans="1:243" s="22" customFormat="1" ht="15.75">
      <c r="A30" s="58">
        <v>1.17</v>
      </c>
      <c r="B30" s="74" t="s">
        <v>132</v>
      </c>
      <c r="C30" s="39" t="s">
        <v>71</v>
      </c>
      <c r="D30" s="101"/>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3"/>
      <c r="IA30" s="22">
        <v>1.17</v>
      </c>
      <c r="IB30" s="22" t="s">
        <v>132</v>
      </c>
      <c r="IC30" s="22" t="s">
        <v>71</v>
      </c>
      <c r="IE30" s="23"/>
      <c r="IF30" s="23"/>
      <c r="IG30" s="23"/>
      <c r="IH30" s="23"/>
      <c r="II30" s="23"/>
    </row>
    <row r="31" spans="1:243" s="22" customFormat="1" ht="15.75">
      <c r="A31" s="63">
        <v>1.18</v>
      </c>
      <c r="B31" s="74" t="s">
        <v>133</v>
      </c>
      <c r="C31" s="39" t="s">
        <v>59</v>
      </c>
      <c r="D31" s="101"/>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3"/>
      <c r="IA31" s="22">
        <v>1.18</v>
      </c>
      <c r="IB31" s="22" t="s">
        <v>133</v>
      </c>
      <c r="IC31" s="22" t="s">
        <v>59</v>
      </c>
      <c r="IE31" s="23"/>
      <c r="IF31" s="23"/>
      <c r="IG31" s="23"/>
      <c r="IH31" s="23"/>
      <c r="II31" s="23"/>
    </row>
    <row r="32" spans="1:243" s="22" customFormat="1" ht="15.75">
      <c r="A32" s="58">
        <v>1.19</v>
      </c>
      <c r="B32" s="74" t="s">
        <v>134</v>
      </c>
      <c r="C32" s="39" t="s">
        <v>73</v>
      </c>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3"/>
      <c r="IA32" s="22">
        <v>1.19</v>
      </c>
      <c r="IB32" s="22" t="s">
        <v>134</v>
      </c>
      <c r="IC32" s="22" t="s">
        <v>73</v>
      </c>
      <c r="IE32" s="23"/>
      <c r="IF32" s="23"/>
      <c r="IG32" s="23"/>
      <c r="IH32" s="23"/>
      <c r="II32" s="23"/>
    </row>
    <row r="33" spans="1:243" s="22" customFormat="1" ht="28.5">
      <c r="A33" s="63">
        <v>1.2</v>
      </c>
      <c r="B33" s="75" t="s">
        <v>135</v>
      </c>
      <c r="C33" s="39" t="s">
        <v>74</v>
      </c>
      <c r="D33" s="59">
        <v>1</v>
      </c>
      <c r="E33" s="64" t="s">
        <v>37</v>
      </c>
      <c r="F33" s="60">
        <v>124000</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2"/>
      <c r="BA33" s="42">
        <f t="shared" si="1"/>
        <v>124000</v>
      </c>
      <c r="BB33" s="53">
        <f t="shared" si="2"/>
        <v>124000</v>
      </c>
      <c r="BC33" s="50" t="str">
        <f t="shared" si="3"/>
        <v>INR  One Lakh Twenty Four Thousand    Only</v>
      </c>
      <c r="IA33" s="22">
        <v>1.2</v>
      </c>
      <c r="IB33" s="22" t="s">
        <v>135</v>
      </c>
      <c r="IC33" s="22" t="s">
        <v>74</v>
      </c>
      <c r="ID33" s="22">
        <v>1</v>
      </c>
      <c r="IE33" s="23" t="s">
        <v>37</v>
      </c>
      <c r="IF33" s="23"/>
      <c r="IG33" s="23"/>
      <c r="IH33" s="23"/>
      <c r="II33" s="23"/>
    </row>
    <row r="34" spans="1:243" s="22" customFormat="1" ht="15.75">
      <c r="A34" s="58">
        <v>1.21</v>
      </c>
      <c r="B34" s="76" t="s">
        <v>136</v>
      </c>
      <c r="C34" s="39" t="s">
        <v>75</v>
      </c>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3"/>
      <c r="IA34" s="22">
        <v>1.21</v>
      </c>
      <c r="IB34" s="22" t="s">
        <v>136</v>
      </c>
      <c r="IC34" s="22" t="s">
        <v>75</v>
      </c>
      <c r="IE34" s="23"/>
      <c r="IF34" s="23"/>
      <c r="IG34" s="23"/>
      <c r="IH34" s="23"/>
      <c r="II34" s="23"/>
    </row>
    <row r="35" spans="1:243" s="22" customFormat="1" ht="225">
      <c r="A35" s="63">
        <v>1.22</v>
      </c>
      <c r="B35" s="72" t="s">
        <v>137</v>
      </c>
      <c r="C35" s="39" t="s">
        <v>76</v>
      </c>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3"/>
      <c r="IA35" s="22">
        <v>1.22</v>
      </c>
      <c r="IB35" s="22" t="s">
        <v>137</v>
      </c>
      <c r="IC35" s="22" t="s">
        <v>76</v>
      </c>
      <c r="IE35" s="23"/>
      <c r="IF35" s="23"/>
      <c r="IG35" s="23"/>
      <c r="IH35" s="23"/>
      <c r="II35" s="23"/>
    </row>
    <row r="36" spans="1:243" s="22" customFormat="1" ht="15.75">
      <c r="A36" s="58">
        <v>1.23</v>
      </c>
      <c r="B36" s="76" t="s">
        <v>138</v>
      </c>
      <c r="C36" s="39" t="s">
        <v>77</v>
      </c>
      <c r="D36" s="101"/>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3"/>
      <c r="IA36" s="22">
        <v>1.23</v>
      </c>
      <c r="IB36" s="22" t="s">
        <v>138</v>
      </c>
      <c r="IC36" s="22" t="s">
        <v>77</v>
      </c>
      <c r="IE36" s="23"/>
      <c r="IF36" s="23"/>
      <c r="IG36" s="23"/>
      <c r="IH36" s="23"/>
      <c r="II36" s="23"/>
    </row>
    <row r="37" spans="1:243" s="22" customFormat="1" ht="15.75">
      <c r="A37" s="63">
        <v>1.24</v>
      </c>
      <c r="B37" s="76" t="s">
        <v>139</v>
      </c>
      <c r="C37" s="39" t="s">
        <v>78</v>
      </c>
      <c r="D37" s="101"/>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3"/>
      <c r="IA37" s="22">
        <v>1.24</v>
      </c>
      <c r="IB37" s="22" t="s">
        <v>139</v>
      </c>
      <c r="IC37" s="22" t="s">
        <v>78</v>
      </c>
      <c r="IE37" s="23"/>
      <c r="IF37" s="23"/>
      <c r="IG37" s="23"/>
      <c r="IH37" s="23"/>
      <c r="II37" s="23"/>
    </row>
    <row r="38" spans="1:243" s="22" customFormat="1" ht="28.5">
      <c r="A38" s="58">
        <v>1.25</v>
      </c>
      <c r="B38" s="77" t="s">
        <v>140</v>
      </c>
      <c r="C38" s="39" t="s">
        <v>79</v>
      </c>
      <c r="D38" s="59">
        <v>2</v>
      </c>
      <c r="E38" s="64" t="s">
        <v>236</v>
      </c>
      <c r="F38" s="60">
        <v>1098.21</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2"/>
      <c r="BA38" s="42">
        <f t="shared" si="1"/>
        <v>2196</v>
      </c>
      <c r="BB38" s="53">
        <f t="shared" si="2"/>
        <v>2196</v>
      </c>
      <c r="BC38" s="50" t="str">
        <f t="shared" si="3"/>
        <v>INR  Two Thousand One Hundred &amp; Ninety Six  Only</v>
      </c>
      <c r="IA38" s="22">
        <v>1.25</v>
      </c>
      <c r="IB38" s="22" t="s">
        <v>140</v>
      </c>
      <c r="IC38" s="22" t="s">
        <v>79</v>
      </c>
      <c r="ID38" s="22">
        <v>2</v>
      </c>
      <c r="IE38" s="23" t="s">
        <v>236</v>
      </c>
      <c r="IF38" s="23"/>
      <c r="IG38" s="23"/>
      <c r="IH38" s="23"/>
      <c r="II38" s="23"/>
    </row>
    <row r="39" spans="1:243" s="22" customFormat="1" ht="42.75">
      <c r="A39" s="63">
        <v>1.26</v>
      </c>
      <c r="B39" s="77" t="s">
        <v>141</v>
      </c>
      <c r="C39" s="39" t="s">
        <v>80</v>
      </c>
      <c r="D39" s="59">
        <v>25</v>
      </c>
      <c r="E39" s="64" t="s">
        <v>236</v>
      </c>
      <c r="F39" s="60">
        <v>989.28</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2"/>
      <c r="BA39" s="42">
        <f t="shared" si="1"/>
        <v>24732</v>
      </c>
      <c r="BB39" s="53">
        <f t="shared" si="2"/>
        <v>24732</v>
      </c>
      <c r="BC39" s="50" t="str">
        <f t="shared" si="3"/>
        <v>INR  Twenty Four Thousand Seven Hundred &amp; Thirty Two  Only</v>
      </c>
      <c r="IA39" s="22">
        <v>1.26</v>
      </c>
      <c r="IB39" s="22" t="s">
        <v>141</v>
      </c>
      <c r="IC39" s="22" t="s">
        <v>80</v>
      </c>
      <c r="ID39" s="22">
        <v>25</v>
      </c>
      <c r="IE39" s="23" t="s">
        <v>236</v>
      </c>
      <c r="IF39" s="23"/>
      <c r="IG39" s="23"/>
      <c r="IH39" s="23"/>
      <c r="II39" s="23"/>
    </row>
    <row r="40" spans="1:243" s="22" customFormat="1" ht="28.5">
      <c r="A40" s="58">
        <v>1.27</v>
      </c>
      <c r="B40" s="77" t="s">
        <v>142</v>
      </c>
      <c r="C40" s="39" t="s">
        <v>81</v>
      </c>
      <c r="D40" s="59">
        <v>25</v>
      </c>
      <c r="E40" s="64" t="s">
        <v>236</v>
      </c>
      <c r="F40" s="60">
        <v>631.25</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2"/>
      <c r="BA40" s="42">
        <f t="shared" si="1"/>
        <v>15781</v>
      </c>
      <c r="BB40" s="53">
        <f t="shared" si="2"/>
        <v>15781</v>
      </c>
      <c r="BC40" s="50" t="str">
        <f t="shared" si="3"/>
        <v>INR  Fifteen Thousand Seven Hundred &amp; Eighty One  Only</v>
      </c>
      <c r="IA40" s="22">
        <v>1.27</v>
      </c>
      <c r="IB40" s="22" t="s">
        <v>142</v>
      </c>
      <c r="IC40" s="22" t="s">
        <v>81</v>
      </c>
      <c r="ID40" s="22">
        <v>25</v>
      </c>
      <c r="IE40" s="23" t="s">
        <v>236</v>
      </c>
      <c r="IF40" s="23"/>
      <c r="IG40" s="23"/>
      <c r="IH40" s="23"/>
      <c r="II40" s="23"/>
    </row>
    <row r="41" spans="1:243" s="22" customFormat="1" ht="15.75">
      <c r="A41" s="63">
        <v>1.28</v>
      </c>
      <c r="B41" s="77" t="s">
        <v>143</v>
      </c>
      <c r="C41" s="39" t="s">
        <v>82</v>
      </c>
      <c r="D41" s="59">
        <v>2</v>
      </c>
      <c r="E41" s="64" t="s">
        <v>236</v>
      </c>
      <c r="F41" s="60">
        <v>525</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2"/>
      <c r="BA41" s="42">
        <f t="shared" si="1"/>
        <v>1050</v>
      </c>
      <c r="BB41" s="53">
        <f t="shared" si="2"/>
        <v>1050</v>
      </c>
      <c r="BC41" s="50" t="str">
        <f t="shared" si="3"/>
        <v>INR  One Thousand  &amp;Fifty  Only</v>
      </c>
      <c r="IA41" s="22">
        <v>1.28</v>
      </c>
      <c r="IB41" s="22" t="s">
        <v>143</v>
      </c>
      <c r="IC41" s="22" t="s">
        <v>82</v>
      </c>
      <c r="ID41" s="22">
        <v>2</v>
      </c>
      <c r="IE41" s="23" t="s">
        <v>236</v>
      </c>
      <c r="IF41" s="23"/>
      <c r="IG41" s="23"/>
      <c r="IH41" s="23"/>
      <c r="II41" s="23"/>
    </row>
    <row r="42" spans="1:243" s="22" customFormat="1" ht="15.75">
      <c r="A42" s="58">
        <v>1.29</v>
      </c>
      <c r="B42" s="78" t="s">
        <v>144</v>
      </c>
      <c r="C42" s="39" t="s">
        <v>83</v>
      </c>
      <c r="D42" s="101"/>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3"/>
      <c r="IA42" s="22">
        <v>1.29</v>
      </c>
      <c r="IB42" s="22" t="s">
        <v>144</v>
      </c>
      <c r="IC42" s="22" t="s">
        <v>83</v>
      </c>
      <c r="IE42" s="23"/>
      <c r="IF42" s="23"/>
      <c r="IG42" s="23"/>
      <c r="IH42" s="23"/>
      <c r="II42" s="23"/>
    </row>
    <row r="43" spans="1:243" s="22" customFormat="1" ht="150">
      <c r="A43" s="63">
        <v>1.3</v>
      </c>
      <c r="B43" s="72" t="s">
        <v>145</v>
      </c>
      <c r="C43" s="39" t="s">
        <v>84</v>
      </c>
      <c r="D43" s="101"/>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3"/>
      <c r="IA43" s="22">
        <v>1.3</v>
      </c>
      <c r="IB43" s="22" t="s">
        <v>145</v>
      </c>
      <c r="IC43" s="22" t="s">
        <v>84</v>
      </c>
      <c r="IE43" s="23"/>
      <c r="IF43" s="23"/>
      <c r="IG43" s="23"/>
      <c r="IH43" s="23"/>
      <c r="II43" s="23"/>
    </row>
    <row r="44" spans="1:243" s="22" customFormat="1" ht="28.5">
      <c r="A44" s="58">
        <v>1.31</v>
      </c>
      <c r="B44" s="72" t="s">
        <v>146</v>
      </c>
      <c r="C44" s="39" t="s">
        <v>85</v>
      </c>
      <c r="D44" s="79">
        <v>3</v>
      </c>
      <c r="E44" s="80" t="s">
        <v>241</v>
      </c>
      <c r="F44" s="81">
        <v>375</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2"/>
      <c r="BA44" s="42">
        <f t="shared" si="1"/>
        <v>1125</v>
      </c>
      <c r="BB44" s="53">
        <f t="shared" si="2"/>
        <v>1125</v>
      </c>
      <c r="BC44" s="50" t="str">
        <f t="shared" si="3"/>
        <v>INR  One Thousand One Hundred &amp; Twenty Five  Only</v>
      </c>
      <c r="IA44" s="22">
        <v>1.31</v>
      </c>
      <c r="IB44" s="22" t="s">
        <v>146</v>
      </c>
      <c r="IC44" s="22" t="s">
        <v>85</v>
      </c>
      <c r="ID44" s="22">
        <v>3</v>
      </c>
      <c r="IE44" s="23" t="s">
        <v>241</v>
      </c>
      <c r="IF44" s="23"/>
      <c r="IG44" s="23"/>
      <c r="IH44" s="23"/>
      <c r="II44" s="23"/>
    </row>
    <row r="45" spans="1:243" s="22" customFormat="1" ht="28.5">
      <c r="A45" s="63">
        <v>1.32</v>
      </c>
      <c r="B45" s="72" t="s">
        <v>147</v>
      </c>
      <c r="C45" s="39" t="s">
        <v>86</v>
      </c>
      <c r="D45" s="79">
        <v>2</v>
      </c>
      <c r="E45" s="80" t="s">
        <v>241</v>
      </c>
      <c r="F45" s="81">
        <v>459</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2"/>
      <c r="BA45" s="42">
        <f t="shared" si="1"/>
        <v>918</v>
      </c>
      <c r="BB45" s="53">
        <f t="shared" si="2"/>
        <v>918</v>
      </c>
      <c r="BC45" s="50" t="str">
        <f t="shared" si="3"/>
        <v>INR  Nine Hundred &amp; Eighteen  Only</v>
      </c>
      <c r="IA45" s="22">
        <v>1.32</v>
      </c>
      <c r="IB45" s="22" t="s">
        <v>147</v>
      </c>
      <c r="IC45" s="22" t="s">
        <v>86</v>
      </c>
      <c r="ID45" s="22">
        <v>2</v>
      </c>
      <c r="IE45" s="23" t="s">
        <v>241</v>
      </c>
      <c r="IF45" s="23"/>
      <c r="IG45" s="23"/>
      <c r="IH45" s="23"/>
      <c r="II45" s="23"/>
    </row>
    <row r="46" spans="1:243" s="22" customFormat="1" ht="15.75">
      <c r="A46" s="58">
        <v>1.33</v>
      </c>
      <c r="B46" s="67" t="s">
        <v>148</v>
      </c>
      <c r="C46" s="39" t="s">
        <v>87</v>
      </c>
      <c r="D46" s="101"/>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3"/>
      <c r="IA46" s="22">
        <v>1.33</v>
      </c>
      <c r="IB46" s="22" t="s">
        <v>148</v>
      </c>
      <c r="IC46" s="22" t="s">
        <v>87</v>
      </c>
      <c r="IE46" s="23"/>
      <c r="IF46" s="23"/>
      <c r="IG46" s="23"/>
      <c r="IH46" s="23"/>
      <c r="II46" s="23"/>
    </row>
    <row r="47" spans="1:243" s="22" customFormat="1" ht="15.75">
      <c r="A47" s="63">
        <v>1.34</v>
      </c>
      <c r="B47" s="67" t="s">
        <v>149</v>
      </c>
      <c r="C47" s="39" t="s">
        <v>88</v>
      </c>
      <c r="D47" s="101"/>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3"/>
      <c r="IA47" s="22">
        <v>1.34</v>
      </c>
      <c r="IB47" s="22" t="s">
        <v>149</v>
      </c>
      <c r="IC47" s="22" t="s">
        <v>88</v>
      </c>
      <c r="IE47" s="23"/>
      <c r="IF47" s="23"/>
      <c r="IG47" s="23"/>
      <c r="IH47" s="23"/>
      <c r="II47" s="23"/>
    </row>
    <row r="48" spans="1:243" s="22" customFormat="1" ht="15.75">
      <c r="A48" s="58">
        <v>1.35</v>
      </c>
      <c r="B48" s="67" t="s">
        <v>150</v>
      </c>
      <c r="C48" s="39" t="s">
        <v>89</v>
      </c>
      <c r="D48" s="101"/>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3"/>
      <c r="IA48" s="22">
        <v>1.35</v>
      </c>
      <c r="IB48" s="22" t="s">
        <v>150</v>
      </c>
      <c r="IC48" s="22" t="s">
        <v>89</v>
      </c>
      <c r="IE48" s="23"/>
      <c r="IF48" s="23"/>
      <c r="IG48" s="23"/>
      <c r="IH48" s="23"/>
      <c r="II48" s="23"/>
    </row>
    <row r="49" spans="1:243" s="22" customFormat="1" ht="120">
      <c r="A49" s="63">
        <v>1.36</v>
      </c>
      <c r="B49" s="72" t="s">
        <v>151</v>
      </c>
      <c r="C49" s="39" t="s">
        <v>90</v>
      </c>
      <c r="D49" s="101"/>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3"/>
      <c r="IA49" s="22">
        <v>1.36</v>
      </c>
      <c r="IB49" s="22" t="s">
        <v>244</v>
      </c>
      <c r="IC49" s="22" t="s">
        <v>90</v>
      </c>
      <c r="IE49" s="23"/>
      <c r="IF49" s="23"/>
      <c r="IG49" s="23"/>
      <c r="IH49" s="23"/>
      <c r="II49" s="23"/>
    </row>
    <row r="50" spans="1:243" s="22" customFormat="1" ht="28.5">
      <c r="A50" s="58">
        <v>1.37</v>
      </c>
      <c r="B50" s="72" t="s">
        <v>152</v>
      </c>
      <c r="C50" s="39" t="s">
        <v>91</v>
      </c>
      <c r="D50" s="59">
        <v>60</v>
      </c>
      <c r="E50" s="64" t="s">
        <v>238</v>
      </c>
      <c r="F50" s="60">
        <v>958</v>
      </c>
      <c r="G50" s="40"/>
      <c r="H50" s="24"/>
      <c r="I50" s="47" t="s">
        <v>38</v>
      </c>
      <c r="J50" s="48">
        <f t="shared" si="0"/>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2"/>
      <c r="BA50" s="42">
        <f t="shared" si="1"/>
        <v>57480</v>
      </c>
      <c r="BB50" s="53">
        <f t="shared" si="2"/>
        <v>57480</v>
      </c>
      <c r="BC50" s="50" t="str">
        <f t="shared" si="3"/>
        <v>INR  Fifty Seven Thousand Four Hundred &amp; Eighty  Only</v>
      </c>
      <c r="IA50" s="22">
        <v>1.37</v>
      </c>
      <c r="IB50" s="22" t="s">
        <v>152</v>
      </c>
      <c r="IC50" s="22" t="s">
        <v>91</v>
      </c>
      <c r="ID50" s="22">
        <v>60</v>
      </c>
      <c r="IE50" s="23" t="s">
        <v>238</v>
      </c>
      <c r="IF50" s="23"/>
      <c r="IG50" s="23"/>
      <c r="IH50" s="23"/>
      <c r="II50" s="23"/>
    </row>
    <row r="51" spans="1:243" s="22" customFormat="1" ht="33.75" customHeight="1">
      <c r="A51" s="63">
        <v>1.38</v>
      </c>
      <c r="B51" s="72" t="s">
        <v>153</v>
      </c>
      <c r="C51" s="39" t="s">
        <v>92</v>
      </c>
      <c r="D51" s="59">
        <v>80</v>
      </c>
      <c r="E51" s="64" t="s">
        <v>238</v>
      </c>
      <c r="F51" s="60">
        <v>1107</v>
      </c>
      <c r="G51" s="40"/>
      <c r="H51" s="24"/>
      <c r="I51" s="47" t="s">
        <v>38</v>
      </c>
      <c r="J51" s="48">
        <f t="shared" si="0"/>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2"/>
      <c r="BA51" s="42">
        <f t="shared" si="1"/>
        <v>88560</v>
      </c>
      <c r="BB51" s="53">
        <f t="shared" si="2"/>
        <v>88560</v>
      </c>
      <c r="BC51" s="50" t="str">
        <f t="shared" si="3"/>
        <v>INR  Eighty Eight Thousand Five Hundred &amp; Sixty  Only</v>
      </c>
      <c r="IA51" s="22">
        <v>1.38</v>
      </c>
      <c r="IB51" s="22" t="s">
        <v>153</v>
      </c>
      <c r="IC51" s="22" t="s">
        <v>92</v>
      </c>
      <c r="ID51" s="22">
        <v>80</v>
      </c>
      <c r="IE51" s="23" t="s">
        <v>238</v>
      </c>
      <c r="IF51" s="23"/>
      <c r="IG51" s="23"/>
      <c r="IH51" s="23"/>
      <c r="II51" s="23"/>
    </row>
    <row r="52" spans="1:243" s="22" customFormat="1" ht="28.5">
      <c r="A52" s="58">
        <v>1.39</v>
      </c>
      <c r="B52" s="72" t="s">
        <v>154</v>
      </c>
      <c r="C52" s="39" t="s">
        <v>93</v>
      </c>
      <c r="D52" s="59">
        <v>10</v>
      </c>
      <c r="E52" s="64" t="s">
        <v>238</v>
      </c>
      <c r="F52" s="60">
        <v>1471</v>
      </c>
      <c r="G52" s="40"/>
      <c r="H52" s="24"/>
      <c r="I52" s="47" t="s">
        <v>38</v>
      </c>
      <c r="J52" s="48">
        <f t="shared" si="0"/>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2"/>
      <c r="BA52" s="42">
        <f t="shared" si="1"/>
        <v>14710</v>
      </c>
      <c r="BB52" s="53">
        <f t="shared" si="2"/>
        <v>14710</v>
      </c>
      <c r="BC52" s="50" t="str">
        <f t="shared" si="3"/>
        <v>INR  Fourteen Thousand Seven Hundred &amp; Ten  Only</v>
      </c>
      <c r="IA52" s="22">
        <v>1.39</v>
      </c>
      <c r="IB52" s="22" t="s">
        <v>154</v>
      </c>
      <c r="IC52" s="22" t="s">
        <v>93</v>
      </c>
      <c r="ID52" s="22">
        <v>10</v>
      </c>
      <c r="IE52" s="23" t="s">
        <v>238</v>
      </c>
      <c r="IF52" s="23"/>
      <c r="IG52" s="23"/>
      <c r="IH52" s="23"/>
      <c r="II52" s="23"/>
    </row>
    <row r="53" spans="1:243" s="22" customFormat="1" ht="90">
      <c r="A53" s="63">
        <v>1.4</v>
      </c>
      <c r="B53" s="72" t="s">
        <v>155</v>
      </c>
      <c r="C53" s="39" t="s">
        <v>94</v>
      </c>
      <c r="D53" s="59">
        <v>3.5</v>
      </c>
      <c r="E53" s="64" t="s">
        <v>238</v>
      </c>
      <c r="F53" s="60">
        <v>2347</v>
      </c>
      <c r="G53" s="40"/>
      <c r="H53" s="24"/>
      <c r="I53" s="47" t="s">
        <v>38</v>
      </c>
      <c r="J53" s="48">
        <f t="shared" si="0"/>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2"/>
      <c r="BA53" s="42">
        <f t="shared" si="1"/>
        <v>8215</v>
      </c>
      <c r="BB53" s="53">
        <f t="shared" si="2"/>
        <v>8215</v>
      </c>
      <c r="BC53" s="50" t="str">
        <f t="shared" si="3"/>
        <v>INR  Eight Thousand Two Hundred &amp; Fifteen  Only</v>
      </c>
      <c r="IA53" s="22">
        <v>1.4</v>
      </c>
      <c r="IB53" s="22" t="s">
        <v>245</v>
      </c>
      <c r="IC53" s="22" t="s">
        <v>94</v>
      </c>
      <c r="ID53" s="22">
        <v>3.5</v>
      </c>
      <c r="IE53" s="23" t="s">
        <v>238</v>
      </c>
      <c r="IF53" s="23"/>
      <c r="IG53" s="23"/>
      <c r="IH53" s="23"/>
      <c r="II53" s="23"/>
    </row>
    <row r="54" spans="1:243" s="22" customFormat="1" ht="90">
      <c r="A54" s="58">
        <v>1.41</v>
      </c>
      <c r="B54" s="72" t="s">
        <v>156</v>
      </c>
      <c r="C54" s="39" t="s">
        <v>95</v>
      </c>
      <c r="D54" s="101"/>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3"/>
      <c r="IA54" s="22">
        <v>1.41</v>
      </c>
      <c r="IB54" s="22" t="s">
        <v>246</v>
      </c>
      <c r="IC54" s="22" t="s">
        <v>95</v>
      </c>
      <c r="IE54" s="23"/>
      <c r="IF54" s="23"/>
      <c r="IG54" s="23"/>
      <c r="IH54" s="23"/>
      <c r="II54" s="23"/>
    </row>
    <row r="55" spans="1:243" s="22" customFormat="1" ht="28.5">
      <c r="A55" s="63">
        <v>1.42</v>
      </c>
      <c r="B55" s="82" t="s">
        <v>157</v>
      </c>
      <c r="C55" s="39" t="s">
        <v>96</v>
      </c>
      <c r="D55" s="59">
        <v>2</v>
      </c>
      <c r="E55" s="64" t="s">
        <v>238</v>
      </c>
      <c r="F55" s="60">
        <v>6240</v>
      </c>
      <c r="G55" s="40"/>
      <c r="H55" s="24"/>
      <c r="I55" s="47" t="s">
        <v>38</v>
      </c>
      <c r="J55" s="48">
        <f t="shared" si="0"/>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2"/>
      <c r="BA55" s="42">
        <f t="shared" si="1"/>
        <v>12480</v>
      </c>
      <c r="BB55" s="53">
        <f t="shared" si="2"/>
        <v>12480</v>
      </c>
      <c r="BC55" s="50" t="str">
        <f t="shared" si="3"/>
        <v>INR  Twelve Thousand Four Hundred &amp; Eighty  Only</v>
      </c>
      <c r="IA55" s="22">
        <v>1.42</v>
      </c>
      <c r="IB55" s="22" t="s">
        <v>157</v>
      </c>
      <c r="IC55" s="22" t="s">
        <v>96</v>
      </c>
      <c r="ID55" s="22">
        <v>2</v>
      </c>
      <c r="IE55" s="23" t="s">
        <v>238</v>
      </c>
      <c r="IF55" s="23"/>
      <c r="IG55" s="23"/>
      <c r="IH55" s="23"/>
      <c r="II55" s="23"/>
    </row>
    <row r="56" spans="1:243" s="22" customFormat="1" ht="150">
      <c r="A56" s="58">
        <v>1.43</v>
      </c>
      <c r="B56" s="72" t="s">
        <v>158</v>
      </c>
      <c r="C56" s="39" t="s">
        <v>97</v>
      </c>
      <c r="D56" s="101"/>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3"/>
      <c r="IA56" s="22">
        <v>1.43</v>
      </c>
      <c r="IB56" s="22" t="s">
        <v>247</v>
      </c>
      <c r="IC56" s="22" t="s">
        <v>97</v>
      </c>
      <c r="IE56" s="23"/>
      <c r="IF56" s="23"/>
      <c r="IG56" s="23"/>
      <c r="IH56" s="23"/>
      <c r="II56" s="23"/>
    </row>
    <row r="57" spans="1:243" s="22" customFormat="1" ht="28.5">
      <c r="A57" s="63">
        <v>1.44</v>
      </c>
      <c r="B57" s="72" t="s">
        <v>159</v>
      </c>
      <c r="C57" s="39" t="s">
        <v>98</v>
      </c>
      <c r="D57" s="79">
        <v>2</v>
      </c>
      <c r="E57" s="80" t="s">
        <v>239</v>
      </c>
      <c r="F57" s="81">
        <v>7876</v>
      </c>
      <c r="G57" s="40"/>
      <c r="H57" s="24"/>
      <c r="I57" s="47" t="s">
        <v>38</v>
      </c>
      <c r="J57" s="48">
        <f t="shared" si="0"/>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2"/>
      <c r="BA57" s="42">
        <f t="shared" si="1"/>
        <v>15752</v>
      </c>
      <c r="BB57" s="53">
        <f t="shared" si="2"/>
        <v>15752</v>
      </c>
      <c r="BC57" s="50" t="str">
        <f t="shared" si="3"/>
        <v>INR  Fifteen Thousand Seven Hundred &amp; Fifty Two  Only</v>
      </c>
      <c r="IA57" s="22">
        <v>1.44</v>
      </c>
      <c r="IB57" s="22" t="s">
        <v>159</v>
      </c>
      <c r="IC57" s="22" t="s">
        <v>98</v>
      </c>
      <c r="ID57" s="22">
        <v>2</v>
      </c>
      <c r="IE57" s="23" t="s">
        <v>239</v>
      </c>
      <c r="IF57" s="23"/>
      <c r="IG57" s="23"/>
      <c r="IH57" s="23"/>
      <c r="II57" s="23"/>
    </row>
    <row r="58" spans="1:243" s="22" customFormat="1" ht="45">
      <c r="A58" s="58">
        <v>1.45</v>
      </c>
      <c r="B58" s="72" t="s">
        <v>160</v>
      </c>
      <c r="C58" s="39" t="s">
        <v>99</v>
      </c>
      <c r="D58" s="79">
        <v>2</v>
      </c>
      <c r="E58" s="80" t="s">
        <v>37</v>
      </c>
      <c r="F58" s="81">
        <v>7885</v>
      </c>
      <c r="G58" s="40"/>
      <c r="H58" s="24"/>
      <c r="I58" s="47" t="s">
        <v>38</v>
      </c>
      <c r="J58" s="48">
        <f t="shared" si="0"/>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2"/>
      <c r="BA58" s="42">
        <f t="shared" si="1"/>
        <v>15770</v>
      </c>
      <c r="BB58" s="53">
        <f t="shared" si="2"/>
        <v>15770</v>
      </c>
      <c r="BC58" s="50" t="str">
        <f t="shared" si="3"/>
        <v>INR  Fifteen Thousand Seven Hundred &amp; Seventy  Only</v>
      </c>
      <c r="IA58" s="22">
        <v>1.45</v>
      </c>
      <c r="IB58" s="22" t="s">
        <v>160</v>
      </c>
      <c r="IC58" s="22" t="s">
        <v>99</v>
      </c>
      <c r="ID58" s="22">
        <v>2</v>
      </c>
      <c r="IE58" s="23" t="s">
        <v>37</v>
      </c>
      <c r="IF58" s="23"/>
      <c r="IG58" s="23"/>
      <c r="IH58" s="23"/>
      <c r="II58" s="23"/>
    </row>
    <row r="59" spans="1:243" s="22" customFormat="1" ht="75">
      <c r="A59" s="63">
        <v>1.46</v>
      </c>
      <c r="B59" s="72" t="s">
        <v>161</v>
      </c>
      <c r="C59" s="39" t="s">
        <v>100</v>
      </c>
      <c r="D59" s="79">
        <v>2.5</v>
      </c>
      <c r="E59" s="81" t="s">
        <v>239</v>
      </c>
      <c r="F59" s="83">
        <v>10714</v>
      </c>
      <c r="G59" s="40"/>
      <c r="H59" s="24"/>
      <c r="I59" s="47" t="s">
        <v>38</v>
      </c>
      <c r="J59" s="48">
        <f t="shared" si="0"/>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2"/>
      <c r="BA59" s="42">
        <f t="shared" si="1"/>
        <v>26785</v>
      </c>
      <c r="BB59" s="53">
        <f t="shared" si="2"/>
        <v>26785</v>
      </c>
      <c r="BC59" s="50" t="str">
        <f t="shared" si="3"/>
        <v>INR  Twenty Six Thousand Seven Hundred &amp; Eighty Five  Only</v>
      </c>
      <c r="IA59" s="22">
        <v>1.46</v>
      </c>
      <c r="IB59" s="22" t="s">
        <v>248</v>
      </c>
      <c r="IC59" s="22" t="s">
        <v>100</v>
      </c>
      <c r="ID59" s="22">
        <v>2.5</v>
      </c>
      <c r="IE59" s="23" t="s">
        <v>239</v>
      </c>
      <c r="IF59" s="23"/>
      <c r="IG59" s="23"/>
      <c r="IH59" s="23"/>
      <c r="II59" s="23"/>
    </row>
    <row r="60" spans="1:243" s="22" customFormat="1" ht="75">
      <c r="A60" s="58">
        <v>1.47</v>
      </c>
      <c r="B60" s="84" t="s">
        <v>162</v>
      </c>
      <c r="C60" s="39" t="s">
        <v>101</v>
      </c>
      <c r="D60" s="79">
        <v>2.5</v>
      </c>
      <c r="E60" s="81" t="s">
        <v>239</v>
      </c>
      <c r="F60" s="83">
        <v>7152</v>
      </c>
      <c r="G60" s="40"/>
      <c r="H60" s="24"/>
      <c r="I60" s="47" t="s">
        <v>38</v>
      </c>
      <c r="J60" s="48">
        <f t="shared" si="0"/>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2"/>
      <c r="BA60" s="42">
        <f t="shared" si="1"/>
        <v>17880</v>
      </c>
      <c r="BB60" s="53">
        <f t="shared" si="2"/>
        <v>17880</v>
      </c>
      <c r="BC60" s="50" t="str">
        <f t="shared" si="3"/>
        <v>INR  Seventeen Thousand Eight Hundred &amp; Eighty  Only</v>
      </c>
      <c r="IA60" s="22">
        <v>1.47</v>
      </c>
      <c r="IB60" s="22" t="s">
        <v>249</v>
      </c>
      <c r="IC60" s="22" t="s">
        <v>101</v>
      </c>
      <c r="ID60" s="22">
        <v>2.5</v>
      </c>
      <c r="IE60" s="23" t="s">
        <v>239</v>
      </c>
      <c r="IF60" s="23"/>
      <c r="IG60" s="23"/>
      <c r="IH60" s="23"/>
      <c r="II60" s="23"/>
    </row>
    <row r="61" spans="1:243" s="22" customFormat="1" ht="60">
      <c r="A61" s="63">
        <v>1.48</v>
      </c>
      <c r="B61" s="84" t="s">
        <v>163</v>
      </c>
      <c r="C61" s="39" t="s">
        <v>102</v>
      </c>
      <c r="D61" s="79">
        <v>2</v>
      </c>
      <c r="E61" s="81" t="s">
        <v>239</v>
      </c>
      <c r="F61" s="83">
        <v>8014</v>
      </c>
      <c r="G61" s="40"/>
      <c r="H61" s="24"/>
      <c r="I61" s="47" t="s">
        <v>38</v>
      </c>
      <c r="J61" s="48">
        <f t="shared" si="0"/>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2"/>
      <c r="BA61" s="42">
        <f t="shared" si="1"/>
        <v>16028</v>
      </c>
      <c r="BB61" s="53">
        <f t="shared" si="2"/>
        <v>16028</v>
      </c>
      <c r="BC61" s="50" t="str">
        <f t="shared" si="3"/>
        <v>INR  Sixteen Thousand  &amp;Twenty Eight  Only</v>
      </c>
      <c r="IA61" s="22">
        <v>1.48</v>
      </c>
      <c r="IB61" s="22" t="s">
        <v>250</v>
      </c>
      <c r="IC61" s="22" t="s">
        <v>102</v>
      </c>
      <c r="ID61" s="22">
        <v>2</v>
      </c>
      <c r="IE61" s="23" t="s">
        <v>239</v>
      </c>
      <c r="IF61" s="23"/>
      <c r="IG61" s="23"/>
      <c r="IH61" s="23"/>
      <c r="II61" s="23"/>
    </row>
    <row r="62" spans="1:243" s="22" customFormat="1" ht="60">
      <c r="A62" s="58">
        <v>1.49</v>
      </c>
      <c r="B62" s="84" t="s">
        <v>164</v>
      </c>
      <c r="C62" s="39" t="s">
        <v>103</v>
      </c>
      <c r="D62" s="79">
        <v>2</v>
      </c>
      <c r="E62" s="81" t="s">
        <v>239</v>
      </c>
      <c r="F62" s="83">
        <v>5213</v>
      </c>
      <c r="G62" s="40"/>
      <c r="H62" s="24"/>
      <c r="I62" s="47" t="s">
        <v>38</v>
      </c>
      <c r="J62" s="48">
        <f t="shared" si="0"/>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2"/>
      <c r="BA62" s="42">
        <f t="shared" si="1"/>
        <v>10426</v>
      </c>
      <c r="BB62" s="53">
        <f t="shared" si="2"/>
        <v>10426</v>
      </c>
      <c r="BC62" s="50" t="str">
        <f t="shared" si="3"/>
        <v>INR  Ten Thousand Four Hundred &amp; Twenty Six  Only</v>
      </c>
      <c r="IA62" s="22">
        <v>1.49</v>
      </c>
      <c r="IB62" s="22" t="s">
        <v>251</v>
      </c>
      <c r="IC62" s="22" t="s">
        <v>103</v>
      </c>
      <c r="ID62" s="22">
        <v>2</v>
      </c>
      <c r="IE62" s="23" t="s">
        <v>239</v>
      </c>
      <c r="IF62" s="23"/>
      <c r="IG62" s="23"/>
      <c r="IH62" s="23"/>
      <c r="II62" s="23"/>
    </row>
    <row r="63" spans="1:243" s="22" customFormat="1" ht="90">
      <c r="A63" s="63">
        <v>1.5</v>
      </c>
      <c r="B63" s="84" t="s">
        <v>165</v>
      </c>
      <c r="C63" s="39" t="s">
        <v>104</v>
      </c>
      <c r="D63" s="85">
        <v>1</v>
      </c>
      <c r="E63" s="81" t="s">
        <v>239</v>
      </c>
      <c r="F63" s="86">
        <v>7500</v>
      </c>
      <c r="G63" s="40"/>
      <c r="H63" s="24"/>
      <c r="I63" s="47" t="s">
        <v>38</v>
      </c>
      <c r="J63" s="48">
        <f t="shared" si="0"/>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2"/>
      <c r="BA63" s="42">
        <f t="shared" si="1"/>
        <v>7500</v>
      </c>
      <c r="BB63" s="53">
        <f t="shared" si="2"/>
        <v>7500</v>
      </c>
      <c r="BC63" s="50" t="str">
        <f t="shared" si="3"/>
        <v>INR  Seven Thousand Five Hundred    Only</v>
      </c>
      <c r="IA63" s="22">
        <v>1.5</v>
      </c>
      <c r="IB63" s="22" t="s">
        <v>165</v>
      </c>
      <c r="IC63" s="22" t="s">
        <v>104</v>
      </c>
      <c r="ID63" s="22">
        <v>1</v>
      </c>
      <c r="IE63" s="23" t="s">
        <v>239</v>
      </c>
      <c r="IF63" s="23"/>
      <c r="IG63" s="23"/>
      <c r="IH63" s="23"/>
      <c r="II63" s="23"/>
    </row>
    <row r="64" spans="1:243" s="22" customFormat="1" ht="15.75">
      <c r="A64" s="58">
        <v>1.51</v>
      </c>
      <c r="B64" s="87" t="s">
        <v>166</v>
      </c>
      <c r="C64" s="39" t="s">
        <v>105</v>
      </c>
      <c r="D64" s="101"/>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3"/>
      <c r="IA64" s="22">
        <v>1.51</v>
      </c>
      <c r="IB64" s="22" t="s">
        <v>166</v>
      </c>
      <c r="IC64" s="22" t="s">
        <v>105</v>
      </c>
      <c r="IE64" s="23"/>
      <c r="IF64" s="23"/>
      <c r="IG64" s="23"/>
      <c r="IH64" s="23"/>
      <c r="II64" s="23"/>
    </row>
    <row r="65" spans="1:243" s="22" customFormat="1" ht="90">
      <c r="A65" s="63">
        <v>1.52</v>
      </c>
      <c r="B65" s="84" t="s">
        <v>167</v>
      </c>
      <c r="C65" s="39" t="s">
        <v>106</v>
      </c>
      <c r="D65" s="101"/>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3"/>
      <c r="IA65" s="22">
        <v>1.52</v>
      </c>
      <c r="IB65" s="22" t="s">
        <v>252</v>
      </c>
      <c r="IC65" s="22" t="s">
        <v>106</v>
      </c>
      <c r="IE65" s="23"/>
      <c r="IF65" s="23"/>
      <c r="IG65" s="23"/>
      <c r="IH65" s="23"/>
      <c r="II65" s="23"/>
    </row>
    <row r="66" spans="1:243" s="22" customFormat="1" ht="42.75" customHeight="1">
      <c r="A66" s="58">
        <v>1.53</v>
      </c>
      <c r="B66" s="72" t="s">
        <v>168</v>
      </c>
      <c r="C66" s="39" t="s">
        <v>107</v>
      </c>
      <c r="D66" s="79">
        <v>10</v>
      </c>
      <c r="E66" s="81" t="s">
        <v>239</v>
      </c>
      <c r="F66" s="83">
        <v>979</v>
      </c>
      <c r="G66" s="40"/>
      <c r="H66" s="24"/>
      <c r="I66" s="47" t="s">
        <v>38</v>
      </c>
      <c r="J66" s="48">
        <f t="shared" si="0"/>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2"/>
      <c r="BA66" s="42">
        <f t="shared" si="1"/>
        <v>9790</v>
      </c>
      <c r="BB66" s="53">
        <f t="shared" si="2"/>
        <v>9790</v>
      </c>
      <c r="BC66" s="50" t="str">
        <f t="shared" si="3"/>
        <v>INR  Nine Thousand Seven Hundred &amp; Ninety  Only</v>
      </c>
      <c r="IA66" s="22">
        <v>1.53</v>
      </c>
      <c r="IB66" s="22" t="s">
        <v>168</v>
      </c>
      <c r="IC66" s="22" t="s">
        <v>107</v>
      </c>
      <c r="ID66" s="22">
        <v>10</v>
      </c>
      <c r="IE66" s="23" t="s">
        <v>239</v>
      </c>
      <c r="IF66" s="23"/>
      <c r="IG66" s="23"/>
      <c r="IH66" s="23"/>
      <c r="II66" s="23"/>
    </row>
    <row r="67" spans="1:243" s="22" customFormat="1" ht="41.25" customHeight="1">
      <c r="A67" s="63">
        <v>1.54</v>
      </c>
      <c r="B67" s="72" t="s">
        <v>169</v>
      </c>
      <c r="C67" s="39" t="s">
        <v>108</v>
      </c>
      <c r="D67" s="79">
        <v>40</v>
      </c>
      <c r="E67" s="81" t="s">
        <v>239</v>
      </c>
      <c r="F67" s="83">
        <v>1443</v>
      </c>
      <c r="G67" s="40"/>
      <c r="H67" s="24"/>
      <c r="I67" s="47" t="s">
        <v>38</v>
      </c>
      <c r="J67" s="48">
        <f t="shared" si="0"/>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2"/>
      <c r="BA67" s="42">
        <f t="shared" si="1"/>
        <v>57720</v>
      </c>
      <c r="BB67" s="53">
        <f t="shared" si="2"/>
        <v>57720</v>
      </c>
      <c r="BC67" s="50" t="str">
        <f t="shared" si="3"/>
        <v>INR  Fifty Seven Thousand Seven Hundred &amp; Twenty  Only</v>
      </c>
      <c r="IA67" s="22">
        <v>1.54</v>
      </c>
      <c r="IB67" s="22" t="s">
        <v>169</v>
      </c>
      <c r="IC67" s="22" t="s">
        <v>108</v>
      </c>
      <c r="ID67" s="22">
        <v>40</v>
      </c>
      <c r="IE67" s="23" t="s">
        <v>239</v>
      </c>
      <c r="IF67" s="23"/>
      <c r="IG67" s="23"/>
      <c r="IH67" s="23"/>
      <c r="II67" s="23"/>
    </row>
    <row r="68" spans="1:243" s="22" customFormat="1" ht="42.75">
      <c r="A68" s="58">
        <v>1.55</v>
      </c>
      <c r="B68" s="72" t="s">
        <v>116</v>
      </c>
      <c r="C68" s="39" t="s">
        <v>109</v>
      </c>
      <c r="D68" s="79">
        <v>70</v>
      </c>
      <c r="E68" s="81" t="s">
        <v>239</v>
      </c>
      <c r="F68" s="83">
        <v>1893</v>
      </c>
      <c r="G68" s="40"/>
      <c r="H68" s="24"/>
      <c r="I68" s="47" t="s">
        <v>38</v>
      </c>
      <c r="J68" s="48">
        <f t="shared" si="0"/>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2"/>
      <c r="BA68" s="42">
        <f t="shared" si="1"/>
        <v>132510</v>
      </c>
      <c r="BB68" s="53">
        <f t="shared" si="2"/>
        <v>132510</v>
      </c>
      <c r="BC68" s="50" t="str">
        <f t="shared" si="3"/>
        <v>INR  One Lakh Thirty Two Thousand Five Hundred &amp; Ten  Only</v>
      </c>
      <c r="IA68" s="22">
        <v>1.55</v>
      </c>
      <c r="IB68" s="22" t="s">
        <v>116</v>
      </c>
      <c r="IC68" s="22" t="s">
        <v>109</v>
      </c>
      <c r="ID68" s="22">
        <v>70</v>
      </c>
      <c r="IE68" s="23" t="s">
        <v>239</v>
      </c>
      <c r="IF68" s="23"/>
      <c r="IG68" s="23"/>
      <c r="IH68" s="23"/>
      <c r="II68" s="23"/>
    </row>
    <row r="69" spans="1:243" s="22" customFormat="1" ht="114.75" customHeight="1">
      <c r="A69" s="63">
        <v>1.56</v>
      </c>
      <c r="B69" s="72" t="s">
        <v>170</v>
      </c>
      <c r="C69" s="39" t="s">
        <v>110</v>
      </c>
      <c r="D69" s="101"/>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3"/>
      <c r="IA69" s="22">
        <v>1.56</v>
      </c>
      <c r="IB69" s="22" t="s">
        <v>253</v>
      </c>
      <c r="IC69" s="22" t="s">
        <v>110</v>
      </c>
      <c r="IE69" s="23"/>
      <c r="IF69" s="23"/>
      <c r="IG69" s="23"/>
      <c r="IH69" s="23"/>
      <c r="II69" s="23"/>
    </row>
    <row r="70" spans="1:243" s="22" customFormat="1" ht="28.5">
      <c r="A70" s="58">
        <v>1.57</v>
      </c>
      <c r="B70" s="72" t="s">
        <v>171</v>
      </c>
      <c r="C70" s="39" t="s">
        <v>111</v>
      </c>
      <c r="D70" s="79">
        <v>40</v>
      </c>
      <c r="E70" s="81" t="s">
        <v>239</v>
      </c>
      <c r="F70" s="83">
        <v>228</v>
      </c>
      <c r="G70" s="40"/>
      <c r="H70" s="24"/>
      <c r="I70" s="47" t="s">
        <v>38</v>
      </c>
      <c r="J70" s="48">
        <f t="shared" si="0"/>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2"/>
      <c r="BA70" s="42">
        <f t="shared" si="1"/>
        <v>9120</v>
      </c>
      <c r="BB70" s="53">
        <f t="shared" si="2"/>
        <v>9120</v>
      </c>
      <c r="BC70" s="50" t="str">
        <f t="shared" si="3"/>
        <v>INR  Nine Thousand One Hundred &amp; Twenty  Only</v>
      </c>
      <c r="IA70" s="22">
        <v>1.57</v>
      </c>
      <c r="IB70" s="22" t="s">
        <v>171</v>
      </c>
      <c r="IC70" s="22" t="s">
        <v>111</v>
      </c>
      <c r="ID70" s="22">
        <v>40</v>
      </c>
      <c r="IE70" s="23" t="s">
        <v>239</v>
      </c>
      <c r="IF70" s="23"/>
      <c r="IG70" s="23"/>
      <c r="IH70" s="23"/>
      <c r="II70" s="23"/>
    </row>
    <row r="71" spans="1:243" s="22" customFormat="1" ht="28.5">
      <c r="A71" s="63">
        <v>1.58</v>
      </c>
      <c r="B71" s="72" t="s">
        <v>172</v>
      </c>
      <c r="C71" s="39" t="s">
        <v>112</v>
      </c>
      <c r="D71" s="79">
        <v>20</v>
      </c>
      <c r="E71" s="81" t="s">
        <v>239</v>
      </c>
      <c r="F71" s="83">
        <v>305</v>
      </c>
      <c r="G71" s="40"/>
      <c r="H71" s="24"/>
      <c r="I71" s="47" t="s">
        <v>38</v>
      </c>
      <c r="J71" s="48">
        <f t="shared" si="0"/>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2"/>
      <c r="BA71" s="42">
        <f t="shared" si="1"/>
        <v>6100</v>
      </c>
      <c r="BB71" s="53">
        <f t="shared" si="2"/>
        <v>6100</v>
      </c>
      <c r="BC71" s="50" t="str">
        <f t="shared" si="3"/>
        <v>INR  Six Thousand One Hundred    Only</v>
      </c>
      <c r="IA71" s="22">
        <v>1.58</v>
      </c>
      <c r="IB71" s="22" t="s">
        <v>172</v>
      </c>
      <c r="IC71" s="22" t="s">
        <v>112</v>
      </c>
      <c r="ID71" s="22">
        <v>20</v>
      </c>
      <c r="IE71" s="23" t="s">
        <v>239</v>
      </c>
      <c r="IF71" s="23"/>
      <c r="IG71" s="23"/>
      <c r="IH71" s="23"/>
      <c r="II71" s="23"/>
    </row>
    <row r="72" spans="1:243" s="22" customFormat="1" ht="28.5">
      <c r="A72" s="58">
        <v>1.59</v>
      </c>
      <c r="B72" s="72" t="s">
        <v>173</v>
      </c>
      <c r="C72" s="39" t="s">
        <v>113</v>
      </c>
      <c r="D72" s="79">
        <v>80</v>
      </c>
      <c r="E72" s="81" t="s">
        <v>239</v>
      </c>
      <c r="F72" s="83">
        <v>419</v>
      </c>
      <c r="G72" s="40"/>
      <c r="H72" s="24"/>
      <c r="I72" s="47" t="s">
        <v>38</v>
      </c>
      <c r="J72" s="48">
        <f t="shared" si="0"/>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2"/>
      <c r="BA72" s="42">
        <f t="shared" si="1"/>
        <v>33520</v>
      </c>
      <c r="BB72" s="53">
        <f t="shared" si="2"/>
        <v>33520</v>
      </c>
      <c r="BC72" s="50" t="str">
        <f t="shared" si="3"/>
        <v>INR  Thirty Three Thousand Five Hundred &amp; Twenty  Only</v>
      </c>
      <c r="IA72" s="22">
        <v>1.59</v>
      </c>
      <c r="IB72" s="22" t="s">
        <v>173</v>
      </c>
      <c r="IC72" s="22" t="s">
        <v>113</v>
      </c>
      <c r="ID72" s="22">
        <v>80</v>
      </c>
      <c r="IE72" s="23" t="s">
        <v>239</v>
      </c>
      <c r="IF72" s="23"/>
      <c r="IG72" s="23"/>
      <c r="IH72" s="23"/>
      <c r="II72" s="23"/>
    </row>
    <row r="73" spans="1:243" s="22" customFormat="1" ht="28.5">
      <c r="A73" s="63">
        <v>1.6</v>
      </c>
      <c r="B73" s="72" t="s">
        <v>174</v>
      </c>
      <c r="C73" s="39" t="s">
        <v>114</v>
      </c>
      <c r="D73" s="79">
        <v>10</v>
      </c>
      <c r="E73" s="81" t="s">
        <v>239</v>
      </c>
      <c r="F73" s="83">
        <v>534</v>
      </c>
      <c r="G73" s="40"/>
      <c r="H73" s="24"/>
      <c r="I73" s="47" t="s">
        <v>38</v>
      </c>
      <c r="J73" s="48">
        <f t="shared" si="0"/>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2"/>
      <c r="BA73" s="42">
        <f t="shared" si="1"/>
        <v>5340</v>
      </c>
      <c r="BB73" s="53">
        <f t="shared" si="2"/>
        <v>5340</v>
      </c>
      <c r="BC73" s="50" t="str">
        <f t="shared" si="3"/>
        <v>INR  Five Thousand Three Hundred &amp; Forty  Only</v>
      </c>
      <c r="IA73" s="22">
        <v>1.6</v>
      </c>
      <c r="IB73" s="22" t="s">
        <v>174</v>
      </c>
      <c r="IC73" s="22" t="s">
        <v>114</v>
      </c>
      <c r="ID73" s="22">
        <v>10</v>
      </c>
      <c r="IE73" s="23" t="s">
        <v>239</v>
      </c>
      <c r="IF73" s="23"/>
      <c r="IG73" s="23"/>
      <c r="IH73" s="23"/>
      <c r="II73" s="23"/>
    </row>
    <row r="74" spans="1:243" s="22" customFormat="1" ht="15.75">
      <c r="A74" s="58">
        <v>1.61</v>
      </c>
      <c r="B74" s="76" t="s">
        <v>175</v>
      </c>
      <c r="C74" s="39" t="s">
        <v>115</v>
      </c>
      <c r="D74" s="101"/>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3"/>
      <c r="IA74" s="22">
        <v>1.61</v>
      </c>
      <c r="IB74" s="22" t="s">
        <v>175</v>
      </c>
      <c r="IC74" s="22" t="s">
        <v>115</v>
      </c>
      <c r="IE74" s="23"/>
      <c r="IF74" s="23"/>
      <c r="IG74" s="23"/>
      <c r="IH74" s="23"/>
      <c r="II74" s="23"/>
    </row>
    <row r="75" spans="1:243" s="22" customFormat="1" ht="90">
      <c r="A75" s="63">
        <v>1.62</v>
      </c>
      <c r="B75" s="84" t="s">
        <v>176</v>
      </c>
      <c r="C75" s="39" t="s">
        <v>206</v>
      </c>
      <c r="D75" s="101"/>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3"/>
      <c r="IA75" s="22">
        <v>1.62</v>
      </c>
      <c r="IB75" s="22" t="s">
        <v>176</v>
      </c>
      <c r="IC75" s="22" t="s">
        <v>206</v>
      </c>
      <c r="IE75" s="23"/>
      <c r="IF75" s="23"/>
      <c r="IG75" s="23"/>
      <c r="IH75" s="23"/>
      <c r="II75" s="23"/>
    </row>
    <row r="76" spans="1:243" s="22" customFormat="1" ht="15.75">
      <c r="A76" s="58">
        <v>1.63</v>
      </c>
      <c r="B76" s="76" t="s">
        <v>177</v>
      </c>
      <c r="C76" s="39" t="s">
        <v>207</v>
      </c>
      <c r="D76" s="101"/>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3"/>
      <c r="IA76" s="22">
        <v>1.63</v>
      </c>
      <c r="IB76" s="22" t="s">
        <v>177</v>
      </c>
      <c r="IC76" s="22" t="s">
        <v>207</v>
      </c>
      <c r="IE76" s="23"/>
      <c r="IF76" s="23"/>
      <c r="IG76" s="23"/>
      <c r="IH76" s="23"/>
      <c r="II76" s="23"/>
    </row>
    <row r="77" spans="1:243" s="22" customFormat="1" ht="15.75">
      <c r="A77" s="63">
        <v>1.64</v>
      </c>
      <c r="B77" s="76" t="s">
        <v>178</v>
      </c>
      <c r="C77" s="39" t="s">
        <v>208</v>
      </c>
      <c r="D77" s="101"/>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3"/>
      <c r="IA77" s="22">
        <v>1.64</v>
      </c>
      <c r="IB77" s="22" t="s">
        <v>178</v>
      </c>
      <c r="IC77" s="22" t="s">
        <v>208</v>
      </c>
      <c r="IE77" s="23"/>
      <c r="IF77" s="23"/>
      <c r="IG77" s="23"/>
      <c r="IH77" s="23"/>
      <c r="II77" s="23"/>
    </row>
    <row r="78" spans="1:243" s="22" customFormat="1" ht="15.75">
      <c r="A78" s="58">
        <v>1.65</v>
      </c>
      <c r="B78" s="88" t="s">
        <v>179</v>
      </c>
      <c r="C78" s="39" t="s">
        <v>209</v>
      </c>
      <c r="D78" s="101"/>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3"/>
      <c r="IA78" s="22">
        <v>1.65</v>
      </c>
      <c r="IB78" s="22" t="s">
        <v>179</v>
      </c>
      <c r="IC78" s="22" t="s">
        <v>209</v>
      </c>
      <c r="IE78" s="23"/>
      <c r="IF78" s="23"/>
      <c r="IG78" s="23"/>
      <c r="IH78" s="23"/>
      <c r="II78" s="23"/>
    </row>
    <row r="79" spans="1:243" s="22" customFormat="1" ht="15.75">
      <c r="A79" s="63">
        <v>1.66</v>
      </c>
      <c r="B79" s="88" t="s">
        <v>180</v>
      </c>
      <c r="C79" s="39" t="s">
        <v>210</v>
      </c>
      <c r="D79" s="101"/>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3"/>
      <c r="IA79" s="22">
        <v>1.66</v>
      </c>
      <c r="IB79" s="22" t="s">
        <v>180</v>
      </c>
      <c r="IC79" s="22" t="s">
        <v>210</v>
      </c>
      <c r="IE79" s="23"/>
      <c r="IF79" s="23"/>
      <c r="IG79" s="23"/>
      <c r="IH79" s="23"/>
      <c r="II79" s="23"/>
    </row>
    <row r="80" spans="1:243" s="22" customFormat="1" ht="60">
      <c r="A80" s="58">
        <v>1.67</v>
      </c>
      <c r="B80" s="89" t="s">
        <v>181</v>
      </c>
      <c r="C80" s="39" t="s">
        <v>211</v>
      </c>
      <c r="D80" s="101"/>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3"/>
      <c r="IA80" s="22">
        <v>1.67</v>
      </c>
      <c r="IB80" s="22" t="s">
        <v>181</v>
      </c>
      <c r="IC80" s="22" t="s">
        <v>211</v>
      </c>
      <c r="IE80" s="23"/>
      <c r="IF80" s="23"/>
      <c r="IG80" s="23"/>
      <c r="IH80" s="23"/>
      <c r="II80" s="23"/>
    </row>
    <row r="81" spans="1:243" s="22" customFormat="1" ht="45">
      <c r="A81" s="63">
        <v>1.68</v>
      </c>
      <c r="B81" s="89" t="s">
        <v>182</v>
      </c>
      <c r="C81" s="39" t="s">
        <v>212</v>
      </c>
      <c r="D81" s="101"/>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3"/>
      <c r="IA81" s="22">
        <v>1.68</v>
      </c>
      <c r="IB81" s="22" t="s">
        <v>182</v>
      </c>
      <c r="IC81" s="22" t="s">
        <v>212</v>
      </c>
      <c r="IE81" s="23"/>
      <c r="IF81" s="23"/>
      <c r="IG81" s="23"/>
      <c r="IH81" s="23"/>
      <c r="II81" s="23"/>
    </row>
    <row r="82" spans="1:243" s="22" customFormat="1" ht="45">
      <c r="A82" s="58">
        <v>1.69</v>
      </c>
      <c r="B82" s="89" t="s">
        <v>183</v>
      </c>
      <c r="C82" s="39" t="s">
        <v>213</v>
      </c>
      <c r="D82" s="101"/>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3"/>
      <c r="IA82" s="22">
        <v>1.69</v>
      </c>
      <c r="IB82" s="22" t="s">
        <v>183</v>
      </c>
      <c r="IC82" s="22" t="s">
        <v>213</v>
      </c>
      <c r="IE82" s="23"/>
      <c r="IF82" s="23"/>
      <c r="IG82" s="23"/>
      <c r="IH82" s="23"/>
      <c r="II82" s="23"/>
    </row>
    <row r="83" spans="1:243" s="22" customFormat="1" ht="28.5">
      <c r="A83" s="63">
        <v>1.7</v>
      </c>
      <c r="B83" s="88" t="s">
        <v>184</v>
      </c>
      <c r="C83" s="39" t="s">
        <v>214</v>
      </c>
      <c r="D83" s="90">
        <v>1</v>
      </c>
      <c r="E83" s="91" t="s">
        <v>240</v>
      </c>
      <c r="F83" s="92">
        <v>14800</v>
      </c>
      <c r="G83" s="40"/>
      <c r="H83" s="24"/>
      <c r="I83" s="47" t="s">
        <v>38</v>
      </c>
      <c r="J83" s="48">
        <f aca="true" t="shared" si="4" ref="J83:J103">IF(I83="Less(-)",-1,1)</f>
        <v>1</v>
      </c>
      <c r="K83" s="24" t="s">
        <v>39</v>
      </c>
      <c r="L83" s="24" t="s">
        <v>4</v>
      </c>
      <c r="M83" s="41"/>
      <c r="N83" s="24"/>
      <c r="O83" s="24"/>
      <c r="P83" s="46"/>
      <c r="Q83" s="24"/>
      <c r="R83" s="2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52"/>
      <c r="BA83" s="42">
        <f aca="true" t="shared" si="5" ref="BA83:BA103">ROUND(total_amount_ba($B$2,$D$2,D83,F83,J83,K83,M83),0)</f>
        <v>14800</v>
      </c>
      <c r="BB83" s="53">
        <f aca="true" t="shared" si="6" ref="BB83:BB103">BA83+SUM(N83:AZ83)</f>
        <v>14800</v>
      </c>
      <c r="BC83" s="50" t="str">
        <f aca="true" t="shared" si="7" ref="BC83:BC103">SpellNumber(L83,BB83)</f>
        <v>INR  Fourteen Thousand Eight Hundred    Only</v>
      </c>
      <c r="IA83" s="22">
        <v>1.7</v>
      </c>
      <c r="IB83" s="22" t="s">
        <v>184</v>
      </c>
      <c r="IC83" s="22" t="s">
        <v>214</v>
      </c>
      <c r="ID83" s="22">
        <v>1</v>
      </c>
      <c r="IE83" s="23" t="s">
        <v>240</v>
      </c>
      <c r="IF83" s="23"/>
      <c r="IG83" s="23"/>
      <c r="IH83" s="23"/>
      <c r="II83" s="23"/>
    </row>
    <row r="84" spans="1:243" s="22" customFormat="1" ht="195">
      <c r="A84" s="58">
        <v>1.71</v>
      </c>
      <c r="B84" s="84" t="s">
        <v>185</v>
      </c>
      <c r="C84" s="39" t="s">
        <v>215</v>
      </c>
      <c r="D84" s="101"/>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2"/>
      <c r="AY84" s="102"/>
      <c r="AZ84" s="102"/>
      <c r="BA84" s="102"/>
      <c r="BB84" s="102"/>
      <c r="BC84" s="103"/>
      <c r="IA84" s="22">
        <v>1.71</v>
      </c>
      <c r="IB84" s="22" t="s">
        <v>185</v>
      </c>
      <c r="IC84" s="22" t="s">
        <v>215</v>
      </c>
      <c r="IE84" s="23"/>
      <c r="IF84" s="23"/>
      <c r="IG84" s="23"/>
      <c r="IH84" s="23"/>
      <c r="II84" s="23"/>
    </row>
    <row r="85" spans="1:243" s="22" customFormat="1" ht="28.5">
      <c r="A85" s="63">
        <v>1.72</v>
      </c>
      <c r="B85" s="72" t="s">
        <v>186</v>
      </c>
      <c r="C85" s="39" t="s">
        <v>216</v>
      </c>
      <c r="D85" s="93">
        <v>10</v>
      </c>
      <c r="E85" s="94" t="s">
        <v>241</v>
      </c>
      <c r="F85" s="81">
        <v>139</v>
      </c>
      <c r="G85" s="40"/>
      <c r="H85" s="24"/>
      <c r="I85" s="47" t="s">
        <v>38</v>
      </c>
      <c r="J85" s="48">
        <f t="shared" si="4"/>
        <v>1</v>
      </c>
      <c r="K85" s="24" t="s">
        <v>39</v>
      </c>
      <c r="L85" s="24" t="s">
        <v>4</v>
      </c>
      <c r="M85" s="41"/>
      <c r="N85" s="24"/>
      <c r="O85" s="24"/>
      <c r="P85" s="46"/>
      <c r="Q85" s="24"/>
      <c r="R85" s="2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52"/>
      <c r="BA85" s="42">
        <f t="shared" si="5"/>
        <v>1390</v>
      </c>
      <c r="BB85" s="53">
        <f t="shared" si="6"/>
        <v>1390</v>
      </c>
      <c r="BC85" s="50" t="str">
        <f t="shared" si="7"/>
        <v>INR  One Thousand Three Hundred &amp; Ninety  Only</v>
      </c>
      <c r="IA85" s="22">
        <v>1.72</v>
      </c>
      <c r="IB85" s="22" t="s">
        <v>186</v>
      </c>
      <c r="IC85" s="22" t="s">
        <v>216</v>
      </c>
      <c r="ID85" s="22">
        <v>10</v>
      </c>
      <c r="IE85" s="23" t="s">
        <v>241</v>
      </c>
      <c r="IF85" s="23"/>
      <c r="IG85" s="23"/>
      <c r="IH85" s="23"/>
      <c r="II85" s="23"/>
    </row>
    <row r="86" spans="1:243" s="22" customFormat="1" ht="15.75">
      <c r="A86" s="58">
        <v>1.73</v>
      </c>
      <c r="B86" s="72" t="s">
        <v>187</v>
      </c>
      <c r="C86" s="39" t="s">
        <v>217</v>
      </c>
      <c r="D86" s="93">
        <v>15</v>
      </c>
      <c r="E86" s="94" t="s">
        <v>241</v>
      </c>
      <c r="F86" s="81">
        <v>200</v>
      </c>
      <c r="G86" s="40"/>
      <c r="H86" s="24"/>
      <c r="I86" s="47" t="s">
        <v>38</v>
      </c>
      <c r="J86" s="48">
        <f t="shared" si="4"/>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2"/>
      <c r="BA86" s="42">
        <f t="shared" si="5"/>
        <v>3000</v>
      </c>
      <c r="BB86" s="53">
        <f t="shared" si="6"/>
        <v>3000</v>
      </c>
      <c r="BC86" s="50" t="str">
        <f t="shared" si="7"/>
        <v>INR  Three Thousand    Only</v>
      </c>
      <c r="IA86" s="22">
        <v>1.73</v>
      </c>
      <c r="IB86" s="22" t="s">
        <v>187</v>
      </c>
      <c r="IC86" s="22" t="s">
        <v>217</v>
      </c>
      <c r="ID86" s="22">
        <v>15</v>
      </c>
      <c r="IE86" s="23" t="s">
        <v>241</v>
      </c>
      <c r="IF86" s="23"/>
      <c r="IG86" s="23"/>
      <c r="IH86" s="23"/>
      <c r="II86" s="23"/>
    </row>
    <row r="87" spans="1:243" s="22" customFormat="1" ht="28.5">
      <c r="A87" s="63">
        <v>1.74</v>
      </c>
      <c r="B87" s="72" t="s">
        <v>188</v>
      </c>
      <c r="C87" s="39" t="s">
        <v>218</v>
      </c>
      <c r="D87" s="93">
        <v>15</v>
      </c>
      <c r="E87" s="94" t="s">
        <v>241</v>
      </c>
      <c r="F87" s="81">
        <v>290</v>
      </c>
      <c r="G87" s="40"/>
      <c r="H87" s="24"/>
      <c r="I87" s="47" t="s">
        <v>38</v>
      </c>
      <c r="J87" s="48">
        <f t="shared" si="4"/>
        <v>1</v>
      </c>
      <c r="K87" s="24" t="s">
        <v>39</v>
      </c>
      <c r="L87" s="24" t="s">
        <v>4</v>
      </c>
      <c r="M87" s="41"/>
      <c r="N87" s="24"/>
      <c r="O87" s="24"/>
      <c r="P87" s="46"/>
      <c r="Q87" s="24"/>
      <c r="R87" s="24"/>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52"/>
      <c r="BA87" s="42">
        <f t="shared" si="5"/>
        <v>4350</v>
      </c>
      <c r="BB87" s="53">
        <f t="shared" si="6"/>
        <v>4350</v>
      </c>
      <c r="BC87" s="50" t="str">
        <f t="shared" si="7"/>
        <v>INR  Four Thousand Three Hundred &amp; Fifty  Only</v>
      </c>
      <c r="IA87" s="22">
        <v>1.74</v>
      </c>
      <c r="IB87" s="22" t="s">
        <v>188</v>
      </c>
      <c r="IC87" s="22" t="s">
        <v>218</v>
      </c>
      <c r="ID87" s="22">
        <v>15</v>
      </c>
      <c r="IE87" s="23" t="s">
        <v>241</v>
      </c>
      <c r="IF87" s="23"/>
      <c r="IG87" s="23"/>
      <c r="IH87" s="23"/>
      <c r="II87" s="23"/>
    </row>
    <row r="88" spans="1:243" s="22" customFormat="1" ht="28.5">
      <c r="A88" s="58">
        <v>1.75</v>
      </c>
      <c r="B88" s="72" t="s">
        <v>189</v>
      </c>
      <c r="C88" s="39" t="s">
        <v>219</v>
      </c>
      <c r="D88" s="93">
        <v>20</v>
      </c>
      <c r="E88" s="94" t="s">
        <v>241</v>
      </c>
      <c r="F88" s="81">
        <v>454</v>
      </c>
      <c r="G88" s="40"/>
      <c r="H88" s="24"/>
      <c r="I88" s="47" t="s">
        <v>38</v>
      </c>
      <c r="J88" s="48">
        <f t="shared" si="4"/>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2"/>
      <c r="BA88" s="42">
        <f t="shared" si="5"/>
        <v>9080</v>
      </c>
      <c r="BB88" s="53">
        <f t="shared" si="6"/>
        <v>9080</v>
      </c>
      <c r="BC88" s="50" t="str">
        <f t="shared" si="7"/>
        <v>INR  Nine Thousand  &amp;Eighty  Only</v>
      </c>
      <c r="IA88" s="22">
        <v>1.75</v>
      </c>
      <c r="IB88" s="22" t="s">
        <v>189</v>
      </c>
      <c r="IC88" s="22" t="s">
        <v>219</v>
      </c>
      <c r="ID88" s="22">
        <v>20</v>
      </c>
      <c r="IE88" s="23" t="s">
        <v>241</v>
      </c>
      <c r="IF88" s="23"/>
      <c r="IG88" s="23"/>
      <c r="IH88" s="23"/>
      <c r="II88" s="23"/>
    </row>
    <row r="89" spans="1:243" s="22" customFormat="1" ht="15.75">
      <c r="A89" s="63">
        <v>1.76</v>
      </c>
      <c r="B89" s="76" t="s">
        <v>190</v>
      </c>
      <c r="C89" s="39" t="s">
        <v>220</v>
      </c>
      <c r="D89" s="101"/>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3"/>
      <c r="IA89" s="22">
        <v>1.76</v>
      </c>
      <c r="IB89" s="22" t="s">
        <v>190</v>
      </c>
      <c r="IC89" s="22" t="s">
        <v>220</v>
      </c>
      <c r="IE89" s="23"/>
      <c r="IF89" s="23"/>
      <c r="IG89" s="23"/>
      <c r="IH89" s="23"/>
      <c r="II89" s="23"/>
    </row>
    <row r="90" spans="1:243" s="22" customFormat="1" ht="60">
      <c r="A90" s="58">
        <v>1.77</v>
      </c>
      <c r="B90" s="95" t="s">
        <v>191</v>
      </c>
      <c r="C90" s="39" t="s">
        <v>221</v>
      </c>
      <c r="D90" s="101"/>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c r="BA90" s="102"/>
      <c r="BB90" s="102"/>
      <c r="BC90" s="103"/>
      <c r="IA90" s="22">
        <v>1.77</v>
      </c>
      <c r="IB90" s="22" t="s">
        <v>191</v>
      </c>
      <c r="IC90" s="22" t="s">
        <v>221</v>
      </c>
      <c r="IE90" s="23"/>
      <c r="IF90" s="23"/>
      <c r="IG90" s="23"/>
      <c r="IH90" s="23"/>
      <c r="II90" s="23"/>
    </row>
    <row r="91" spans="1:243" s="22" customFormat="1" ht="28.5">
      <c r="A91" s="63">
        <v>1.78</v>
      </c>
      <c r="B91" s="88" t="s">
        <v>192</v>
      </c>
      <c r="C91" s="39" t="s">
        <v>222</v>
      </c>
      <c r="D91" s="90">
        <v>20</v>
      </c>
      <c r="E91" s="91" t="s">
        <v>236</v>
      </c>
      <c r="F91" s="92">
        <v>130</v>
      </c>
      <c r="G91" s="40"/>
      <c r="H91" s="24"/>
      <c r="I91" s="47" t="s">
        <v>38</v>
      </c>
      <c r="J91" s="48">
        <f t="shared" si="4"/>
        <v>1</v>
      </c>
      <c r="K91" s="24" t="s">
        <v>39</v>
      </c>
      <c r="L91" s="24" t="s">
        <v>4</v>
      </c>
      <c r="M91" s="41"/>
      <c r="N91" s="24"/>
      <c r="O91" s="24"/>
      <c r="P91" s="46"/>
      <c r="Q91" s="24"/>
      <c r="R91" s="2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52"/>
      <c r="BA91" s="42">
        <f t="shared" si="5"/>
        <v>2600</v>
      </c>
      <c r="BB91" s="53">
        <f t="shared" si="6"/>
        <v>2600</v>
      </c>
      <c r="BC91" s="50" t="str">
        <f t="shared" si="7"/>
        <v>INR  Two Thousand Six Hundred    Only</v>
      </c>
      <c r="IA91" s="22">
        <v>1.78</v>
      </c>
      <c r="IB91" s="22" t="s">
        <v>192</v>
      </c>
      <c r="IC91" s="22" t="s">
        <v>222</v>
      </c>
      <c r="ID91" s="22">
        <v>20</v>
      </c>
      <c r="IE91" s="23" t="s">
        <v>236</v>
      </c>
      <c r="IF91" s="23"/>
      <c r="IG91" s="23"/>
      <c r="IH91" s="23"/>
      <c r="II91" s="23"/>
    </row>
    <row r="92" spans="1:243" s="22" customFormat="1" ht="15.75">
      <c r="A92" s="58">
        <v>1.79</v>
      </c>
      <c r="B92" s="76" t="s">
        <v>193</v>
      </c>
      <c r="C92" s="39" t="s">
        <v>223</v>
      </c>
      <c r="D92" s="101"/>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3"/>
      <c r="IA92" s="22">
        <v>1.79</v>
      </c>
      <c r="IB92" s="22" t="s">
        <v>193</v>
      </c>
      <c r="IC92" s="22" t="s">
        <v>223</v>
      </c>
      <c r="IE92" s="23"/>
      <c r="IF92" s="23"/>
      <c r="IG92" s="23"/>
      <c r="IH92" s="23"/>
      <c r="II92" s="23"/>
    </row>
    <row r="93" spans="1:243" s="22" customFormat="1" ht="60">
      <c r="A93" s="63">
        <v>1.8</v>
      </c>
      <c r="B93" s="84" t="s">
        <v>194</v>
      </c>
      <c r="C93" s="39" t="s">
        <v>224</v>
      </c>
      <c r="D93" s="101"/>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3"/>
      <c r="IA93" s="22">
        <v>1.8</v>
      </c>
      <c r="IB93" s="22" t="s">
        <v>194</v>
      </c>
      <c r="IC93" s="22" t="s">
        <v>224</v>
      </c>
      <c r="IE93" s="23"/>
      <c r="IF93" s="23"/>
      <c r="IG93" s="23"/>
      <c r="IH93" s="23"/>
      <c r="II93" s="23"/>
    </row>
    <row r="94" spans="1:243" s="22" customFormat="1" ht="28.5">
      <c r="A94" s="58">
        <v>1.81</v>
      </c>
      <c r="B94" s="88" t="s">
        <v>195</v>
      </c>
      <c r="C94" s="39" t="s">
        <v>225</v>
      </c>
      <c r="D94" s="90">
        <v>20</v>
      </c>
      <c r="E94" s="91" t="s">
        <v>236</v>
      </c>
      <c r="F94" s="92">
        <v>125</v>
      </c>
      <c r="G94" s="40"/>
      <c r="H94" s="24"/>
      <c r="I94" s="47" t="s">
        <v>38</v>
      </c>
      <c r="J94" s="48">
        <f t="shared" si="4"/>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2"/>
      <c r="BA94" s="42">
        <f t="shared" si="5"/>
        <v>2500</v>
      </c>
      <c r="BB94" s="53">
        <f t="shared" si="6"/>
        <v>2500</v>
      </c>
      <c r="BC94" s="50" t="str">
        <f t="shared" si="7"/>
        <v>INR  Two Thousand Five Hundred    Only</v>
      </c>
      <c r="IA94" s="22">
        <v>1.81</v>
      </c>
      <c r="IB94" s="22" t="s">
        <v>195</v>
      </c>
      <c r="IC94" s="22" t="s">
        <v>225</v>
      </c>
      <c r="ID94" s="22">
        <v>20</v>
      </c>
      <c r="IE94" s="23" t="s">
        <v>236</v>
      </c>
      <c r="IF94" s="23"/>
      <c r="IG94" s="23"/>
      <c r="IH94" s="23"/>
      <c r="II94" s="23"/>
    </row>
    <row r="95" spans="1:243" s="22" customFormat="1" ht="15.75">
      <c r="A95" s="63">
        <v>1.82</v>
      </c>
      <c r="B95" s="88" t="s">
        <v>196</v>
      </c>
      <c r="C95" s="39" t="s">
        <v>226</v>
      </c>
      <c r="D95" s="96">
        <v>10</v>
      </c>
      <c r="E95" s="91" t="s">
        <v>236</v>
      </c>
      <c r="F95" s="97">
        <v>95</v>
      </c>
      <c r="G95" s="40"/>
      <c r="H95" s="24"/>
      <c r="I95" s="47" t="s">
        <v>38</v>
      </c>
      <c r="J95" s="48">
        <f t="shared" si="4"/>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2"/>
      <c r="BA95" s="42">
        <f t="shared" si="5"/>
        <v>950</v>
      </c>
      <c r="BB95" s="53">
        <f t="shared" si="6"/>
        <v>950</v>
      </c>
      <c r="BC95" s="50" t="str">
        <f t="shared" si="7"/>
        <v>INR  Nine Hundred &amp; Fifty  Only</v>
      </c>
      <c r="IA95" s="22">
        <v>1.82</v>
      </c>
      <c r="IB95" s="22" t="s">
        <v>196</v>
      </c>
      <c r="IC95" s="22" t="s">
        <v>226</v>
      </c>
      <c r="ID95" s="22">
        <v>10</v>
      </c>
      <c r="IE95" s="23" t="s">
        <v>236</v>
      </c>
      <c r="IF95" s="23"/>
      <c r="IG95" s="23"/>
      <c r="IH95" s="23"/>
      <c r="II95" s="23"/>
    </row>
    <row r="96" spans="1:243" s="22" customFormat="1" ht="45">
      <c r="A96" s="58">
        <v>1.83</v>
      </c>
      <c r="B96" s="72" t="s">
        <v>197</v>
      </c>
      <c r="C96" s="39" t="s">
        <v>227</v>
      </c>
      <c r="D96" s="90">
        <v>10</v>
      </c>
      <c r="E96" s="98" t="s">
        <v>37</v>
      </c>
      <c r="F96" s="92">
        <v>500</v>
      </c>
      <c r="G96" s="40"/>
      <c r="H96" s="24"/>
      <c r="I96" s="47" t="s">
        <v>38</v>
      </c>
      <c r="J96" s="48">
        <f t="shared" si="4"/>
        <v>1</v>
      </c>
      <c r="K96" s="24" t="s">
        <v>39</v>
      </c>
      <c r="L96" s="24" t="s">
        <v>4</v>
      </c>
      <c r="M96" s="41"/>
      <c r="N96" s="24"/>
      <c r="O96" s="24"/>
      <c r="P96" s="46"/>
      <c r="Q96" s="24"/>
      <c r="R96" s="24"/>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52"/>
      <c r="BA96" s="42">
        <f t="shared" si="5"/>
        <v>5000</v>
      </c>
      <c r="BB96" s="53">
        <f t="shared" si="6"/>
        <v>5000</v>
      </c>
      <c r="BC96" s="50" t="str">
        <f t="shared" si="7"/>
        <v>INR  Five Thousand    Only</v>
      </c>
      <c r="IA96" s="22">
        <v>1.83</v>
      </c>
      <c r="IB96" s="22" t="s">
        <v>197</v>
      </c>
      <c r="IC96" s="22" t="s">
        <v>227</v>
      </c>
      <c r="ID96" s="22">
        <v>10</v>
      </c>
      <c r="IE96" s="23" t="s">
        <v>37</v>
      </c>
      <c r="IF96" s="23"/>
      <c r="IG96" s="23"/>
      <c r="IH96" s="23"/>
      <c r="II96" s="23"/>
    </row>
    <row r="97" spans="1:243" s="22" customFormat="1" ht="90">
      <c r="A97" s="63">
        <v>1.84</v>
      </c>
      <c r="B97" s="84" t="s">
        <v>198</v>
      </c>
      <c r="C97" s="39" t="s">
        <v>228</v>
      </c>
      <c r="D97" s="79">
        <v>120</v>
      </c>
      <c r="E97" s="66" t="s">
        <v>242</v>
      </c>
      <c r="F97" s="81">
        <v>98</v>
      </c>
      <c r="G97" s="40"/>
      <c r="H97" s="24"/>
      <c r="I97" s="47" t="s">
        <v>38</v>
      </c>
      <c r="J97" s="48">
        <f t="shared" si="4"/>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2"/>
      <c r="BA97" s="42">
        <f t="shared" si="5"/>
        <v>11760</v>
      </c>
      <c r="BB97" s="53">
        <f t="shared" si="6"/>
        <v>11760</v>
      </c>
      <c r="BC97" s="50" t="str">
        <f t="shared" si="7"/>
        <v>INR  Eleven Thousand Seven Hundred &amp; Sixty  Only</v>
      </c>
      <c r="IA97" s="22">
        <v>1.84</v>
      </c>
      <c r="IB97" s="22" t="s">
        <v>198</v>
      </c>
      <c r="IC97" s="22" t="s">
        <v>228</v>
      </c>
      <c r="ID97" s="22">
        <v>120</v>
      </c>
      <c r="IE97" s="23" t="s">
        <v>242</v>
      </c>
      <c r="IF97" s="23"/>
      <c r="IG97" s="23"/>
      <c r="IH97" s="23"/>
      <c r="II97" s="23"/>
    </row>
    <row r="98" spans="1:243" s="22" customFormat="1" ht="135">
      <c r="A98" s="58">
        <v>1.85</v>
      </c>
      <c r="B98" s="84" t="s">
        <v>199</v>
      </c>
      <c r="C98" s="39" t="s">
        <v>229</v>
      </c>
      <c r="D98" s="79">
        <v>50</v>
      </c>
      <c r="E98" s="66" t="s">
        <v>239</v>
      </c>
      <c r="F98" s="81">
        <v>1513</v>
      </c>
      <c r="G98" s="40"/>
      <c r="H98" s="24"/>
      <c r="I98" s="47" t="s">
        <v>38</v>
      </c>
      <c r="J98" s="48">
        <f t="shared" si="4"/>
        <v>1</v>
      </c>
      <c r="K98" s="24" t="s">
        <v>39</v>
      </c>
      <c r="L98" s="24" t="s">
        <v>4</v>
      </c>
      <c r="M98" s="41"/>
      <c r="N98" s="24"/>
      <c r="O98" s="24"/>
      <c r="P98" s="46"/>
      <c r="Q98" s="24"/>
      <c r="R98" s="2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52"/>
      <c r="BA98" s="42">
        <f t="shared" si="5"/>
        <v>75650</v>
      </c>
      <c r="BB98" s="53">
        <f t="shared" si="6"/>
        <v>75650</v>
      </c>
      <c r="BC98" s="50" t="str">
        <f t="shared" si="7"/>
        <v>INR  Seventy Five Thousand Six Hundred &amp; Fifty  Only</v>
      </c>
      <c r="IA98" s="22">
        <v>1.85</v>
      </c>
      <c r="IB98" s="22" t="s">
        <v>199</v>
      </c>
      <c r="IC98" s="22" t="s">
        <v>229</v>
      </c>
      <c r="ID98" s="22">
        <v>50</v>
      </c>
      <c r="IE98" s="23" t="s">
        <v>239</v>
      </c>
      <c r="IF98" s="23"/>
      <c r="IG98" s="23"/>
      <c r="IH98" s="23"/>
      <c r="II98" s="23"/>
    </row>
    <row r="99" spans="1:243" s="22" customFormat="1" ht="135">
      <c r="A99" s="63">
        <v>1.86</v>
      </c>
      <c r="B99" s="84" t="s">
        <v>200</v>
      </c>
      <c r="C99" s="39" t="s">
        <v>230</v>
      </c>
      <c r="D99" s="79">
        <v>2</v>
      </c>
      <c r="E99" s="66" t="s">
        <v>37</v>
      </c>
      <c r="F99" s="81">
        <v>46867</v>
      </c>
      <c r="G99" s="40"/>
      <c r="H99" s="24"/>
      <c r="I99" s="47" t="s">
        <v>38</v>
      </c>
      <c r="J99" s="48">
        <f t="shared" si="4"/>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2"/>
      <c r="BA99" s="42">
        <f t="shared" si="5"/>
        <v>93734</v>
      </c>
      <c r="BB99" s="53">
        <f t="shared" si="6"/>
        <v>93734</v>
      </c>
      <c r="BC99" s="50" t="str">
        <f t="shared" si="7"/>
        <v>INR  Ninety Three Thousand Seven Hundred &amp; Thirty Four  Only</v>
      </c>
      <c r="IA99" s="22">
        <v>1.86</v>
      </c>
      <c r="IB99" s="22" t="s">
        <v>200</v>
      </c>
      <c r="IC99" s="22" t="s">
        <v>230</v>
      </c>
      <c r="ID99" s="22">
        <v>2</v>
      </c>
      <c r="IE99" s="23" t="s">
        <v>37</v>
      </c>
      <c r="IF99" s="23"/>
      <c r="IG99" s="23"/>
      <c r="IH99" s="23"/>
      <c r="II99" s="23"/>
    </row>
    <row r="100" spans="1:243" s="22" customFormat="1" ht="15.75">
      <c r="A100" s="58">
        <v>1.87</v>
      </c>
      <c r="B100" s="99" t="s">
        <v>201</v>
      </c>
      <c r="C100" s="39" t="s">
        <v>231</v>
      </c>
      <c r="D100" s="101"/>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2"/>
      <c r="BC100" s="103"/>
      <c r="IA100" s="22">
        <v>1.87</v>
      </c>
      <c r="IB100" s="22" t="s">
        <v>201</v>
      </c>
      <c r="IC100" s="22" t="s">
        <v>231</v>
      </c>
      <c r="IE100" s="23"/>
      <c r="IF100" s="23"/>
      <c r="IG100" s="23"/>
      <c r="IH100" s="23"/>
      <c r="II100" s="23"/>
    </row>
    <row r="101" spans="1:243" s="22" customFormat="1" ht="45">
      <c r="A101" s="63">
        <v>1.88</v>
      </c>
      <c r="B101" s="100" t="s">
        <v>202</v>
      </c>
      <c r="C101" s="39" t="s">
        <v>232</v>
      </c>
      <c r="D101" s="101"/>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c r="BA101" s="102"/>
      <c r="BB101" s="102"/>
      <c r="BC101" s="103"/>
      <c r="IA101" s="22">
        <v>1.88</v>
      </c>
      <c r="IB101" s="22" t="s">
        <v>202</v>
      </c>
      <c r="IC101" s="22" t="s">
        <v>232</v>
      </c>
      <c r="IE101" s="23"/>
      <c r="IF101" s="23"/>
      <c r="IG101" s="23"/>
      <c r="IH101" s="23"/>
      <c r="II101" s="23"/>
    </row>
    <row r="102" spans="1:243" s="22" customFormat="1" ht="120">
      <c r="A102" s="58">
        <v>1.89</v>
      </c>
      <c r="B102" s="87" t="s">
        <v>203</v>
      </c>
      <c r="C102" s="39" t="s">
        <v>233</v>
      </c>
      <c r="D102" s="101"/>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2"/>
      <c r="AY102" s="102"/>
      <c r="AZ102" s="102"/>
      <c r="BA102" s="102"/>
      <c r="BB102" s="102"/>
      <c r="BC102" s="103"/>
      <c r="IA102" s="22">
        <v>1.89</v>
      </c>
      <c r="IB102" s="22" t="s">
        <v>203</v>
      </c>
      <c r="IC102" s="22" t="s">
        <v>233</v>
      </c>
      <c r="IE102" s="23"/>
      <c r="IF102" s="23"/>
      <c r="IG102" s="23"/>
      <c r="IH102" s="23"/>
      <c r="II102" s="23"/>
    </row>
    <row r="103" spans="1:243" s="22" customFormat="1" ht="28.5">
      <c r="A103" s="63">
        <v>1.9</v>
      </c>
      <c r="B103" s="72" t="s">
        <v>204</v>
      </c>
      <c r="C103" s="39" t="s">
        <v>234</v>
      </c>
      <c r="D103" s="90">
        <v>12</v>
      </c>
      <c r="E103" s="91" t="s">
        <v>243</v>
      </c>
      <c r="F103" s="92">
        <v>3330</v>
      </c>
      <c r="G103" s="40"/>
      <c r="H103" s="24"/>
      <c r="I103" s="47" t="s">
        <v>38</v>
      </c>
      <c r="J103" s="48">
        <f t="shared" si="4"/>
        <v>1</v>
      </c>
      <c r="K103" s="24" t="s">
        <v>39</v>
      </c>
      <c r="L103" s="24" t="s">
        <v>4</v>
      </c>
      <c r="M103" s="41"/>
      <c r="N103" s="24"/>
      <c r="O103" s="24"/>
      <c r="P103" s="46"/>
      <c r="Q103" s="24"/>
      <c r="R103" s="24"/>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52"/>
      <c r="BA103" s="42">
        <f t="shared" si="5"/>
        <v>39960</v>
      </c>
      <c r="BB103" s="53">
        <f t="shared" si="6"/>
        <v>39960</v>
      </c>
      <c r="BC103" s="50" t="str">
        <f t="shared" si="7"/>
        <v>INR  Thirty Nine Thousand Nine Hundred &amp; Sixty  Only</v>
      </c>
      <c r="IA103" s="22">
        <v>1.9</v>
      </c>
      <c r="IB103" s="22" t="s">
        <v>204</v>
      </c>
      <c r="IC103" s="22" t="s">
        <v>234</v>
      </c>
      <c r="ID103" s="22">
        <v>12</v>
      </c>
      <c r="IE103" s="23" t="s">
        <v>243</v>
      </c>
      <c r="IF103" s="23"/>
      <c r="IG103" s="23"/>
      <c r="IH103" s="23"/>
      <c r="II103" s="23"/>
    </row>
    <row r="104" spans="1:243" s="22" customFormat="1" ht="135">
      <c r="A104" s="58">
        <v>1.91</v>
      </c>
      <c r="B104" s="87" t="s">
        <v>205</v>
      </c>
      <c r="C104" s="39" t="s">
        <v>235</v>
      </c>
      <c r="D104" s="101"/>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2"/>
      <c r="AY104" s="102"/>
      <c r="AZ104" s="102"/>
      <c r="BA104" s="102"/>
      <c r="BB104" s="102"/>
      <c r="BC104" s="103"/>
      <c r="IA104" s="22">
        <v>1.91</v>
      </c>
      <c r="IB104" s="22" t="s">
        <v>205</v>
      </c>
      <c r="IC104" s="22" t="s">
        <v>235</v>
      </c>
      <c r="IE104" s="23"/>
      <c r="IF104" s="23"/>
      <c r="IG104" s="23"/>
      <c r="IH104" s="23"/>
      <c r="II104" s="23"/>
    </row>
    <row r="105" spans="1:243" s="22" customFormat="1" ht="15.75">
      <c r="A105" s="63">
        <v>1.92</v>
      </c>
      <c r="B105" s="84" t="s">
        <v>204</v>
      </c>
      <c r="C105" s="39" t="s">
        <v>255</v>
      </c>
      <c r="D105" s="90">
        <v>12</v>
      </c>
      <c r="E105" s="91" t="s">
        <v>243</v>
      </c>
      <c r="F105" s="92">
        <v>8000</v>
      </c>
      <c r="G105" s="40"/>
      <c r="H105" s="24"/>
      <c r="I105" s="47" t="s">
        <v>38</v>
      </c>
      <c r="J105" s="48">
        <f>IF(I105="Less(-)",-1,1)</f>
        <v>1</v>
      </c>
      <c r="K105" s="24" t="s">
        <v>39</v>
      </c>
      <c r="L105" s="24" t="s">
        <v>4</v>
      </c>
      <c r="M105" s="41"/>
      <c r="N105" s="24"/>
      <c r="O105" s="24"/>
      <c r="P105" s="46"/>
      <c r="Q105" s="24"/>
      <c r="R105" s="2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52"/>
      <c r="BA105" s="42">
        <f>ROUND(total_amount_ba($B$2,$D$2,D105,F105,J105,K105,M105),0)</f>
        <v>96000</v>
      </c>
      <c r="BB105" s="53">
        <f>BA105+SUM(N105:AZ105)</f>
        <v>96000</v>
      </c>
      <c r="BC105" s="50" t="str">
        <f>SpellNumber(L105,BB105)</f>
        <v>INR  Ninety Six Thousand    Only</v>
      </c>
      <c r="IA105" s="22">
        <v>1.92</v>
      </c>
      <c r="IB105" s="22" t="s">
        <v>204</v>
      </c>
      <c r="IC105" s="22" t="s">
        <v>255</v>
      </c>
      <c r="ID105" s="22">
        <v>12</v>
      </c>
      <c r="IE105" s="23" t="s">
        <v>243</v>
      </c>
      <c r="IF105" s="23"/>
      <c r="IG105" s="23"/>
      <c r="IH105" s="23"/>
      <c r="II105" s="23"/>
    </row>
    <row r="106" spans="1:55" ht="42.75">
      <c r="A106" s="25" t="s">
        <v>46</v>
      </c>
      <c r="B106" s="26"/>
      <c r="C106" s="27"/>
      <c r="D106" s="43"/>
      <c r="E106" s="43"/>
      <c r="F106" s="43"/>
      <c r="G106" s="43"/>
      <c r="H106" s="54"/>
      <c r="I106" s="54"/>
      <c r="J106" s="54"/>
      <c r="K106" s="54"/>
      <c r="L106" s="55"/>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56">
        <f>SUM(BA14:BA105)</f>
        <v>4179887</v>
      </c>
      <c r="BB106" s="57">
        <f>SUM(BB14:BB105)</f>
        <v>4179887</v>
      </c>
      <c r="BC106" s="50" t="str">
        <f>SpellNumber(L106,BB106)</f>
        <v>  Forty One Lakh Seventy Nine Thousand Eight Hundred &amp; Eighty Seven  Only</v>
      </c>
    </row>
    <row r="107" spans="1:55" ht="36.75" customHeight="1">
      <c r="A107" s="26" t="s">
        <v>47</v>
      </c>
      <c r="B107" s="28"/>
      <c r="C107" s="29"/>
      <c r="D107" s="30"/>
      <c r="E107" s="44" t="s">
        <v>52</v>
      </c>
      <c r="F107" s="45"/>
      <c r="G107" s="31"/>
      <c r="H107" s="32"/>
      <c r="I107" s="32"/>
      <c r="J107" s="32"/>
      <c r="K107" s="33"/>
      <c r="L107" s="34"/>
      <c r="M107" s="35"/>
      <c r="N107" s="36"/>
      <c r="O107" s="22"/>
      <c r="P107" s="22"/>
      <c r="Q107" s="22"/>
      <c r="R107" s="22"/>
      <c r="S107" s="22"/>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7">
        <f>IF(ISBLANK(F107),0,IF(E107="Excess (+)",ROUND(BA106+(BA106*F107),2),IF(E107="Less (-)",ROUND(BA106+(BA106*F107*(-1)),2),IF(E107="At Par",BA106,0))))</f>
        <v>0</v>
      </c>
      <c r="BB107" s="38">
        <f>ROUND(BA107,0)</f>
        <v>0</v>
      </c>
      <c r="BC107" s="21" t="str">
        <f>SpellNumber($E$2,BB107)</f>
        <v>INR Zero Only</v>
      </c>
    </row>
    <row r="108" spans="1:55" ht="33.75" customHeight="1">
      <c r="A108" s="25" t="s">
        <v>48</v>
      </c>
      <c r="B108" s="25"/>
      <c r="C108" s="109" t="str">
        <f>SpellNumber($E$2,BB107)</f>
        <v>INR Zero Only</v>
      </c>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c r="AY108" s="109"/>
      <c r="AZ108" s="109"/>
      <c r="BA108" s="109"/>
      <c r="BB108" s="109"/>
      <c r="BC108" s="109"/>
    </row>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3" ht="15"/>
    <row r="394" ht="15"/>
    <row r="395" ht="15"/>
    <row r="396" ht="15"/>
    <row r="397" ht="15"/>
    <row r="398" ht="15"/>
    <row r="399" ht="15"/>
    <row r="400" ht="15"/>
    <row r="401" ht="15"/>
    <row r="402" ht="15"/>
    <row r="403" ht="15"/>
    <row r="404" ht="15"/>
    <row r="405" ht="15"/>
    <row r="406" ht="15"/>
    <row r="407" ht="15"/>
    <row r="408" ht="15"/>
    <row r="409"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60" ht="15"/>
    <row r="461" ht="15"/>
    <row r="462" ht="15"/>
    <row r="463" ht="15"/>
    <row r="464" ht="15"/>
    <row r="465" ht="15"/>
    <row r="466" ht="15"/>
    <row r="467" ht="15"/>
    <row r="468" ht="15"/>
    <row r="469" ht="15"/>
    <row r="470" ht="15"/>
    <row r="471" ht="15"/>
    <row r="472" ht="15"/>
    <row r="473" ht="15"/>
    <row r="474" ht="15"/>
    <row r="475" ht="15"/>
    <row r="476" ht="15"/>
    <row r="477" ht="15"/>
    <row r="478" ht="15"/>
    <row r="481" ht="15"/>
    <row r="483" ht="15"/>
    <row r="485" ht="15"/>
    <row r="486" ht="15"/>
    <row r="487" ht="15"/>
    <row r="489" ht="15"/>
    <row r="491" ht="15"/>
    <row r="492" ht="15"/>
    <row r="493" ht="15"/>
    <row r="494" ht="15"/>
    <row r="495" ht="15"/>
    <row r="496" ht="15"/>
    <row r="497" ht="15"/>
    <row r="498" ht="15"/>
    <row r="499" ht="15"/>
    <row r="500" ht="15"/>
    <row r="501" ht="15"/>
    <row r="502" ht="15"/>
    <row r="503" ht="15"/>
    <row r="504" ht="15"/>
    <row r="506" ht="15"/>
    <row r="507" ht="15"/>
    <row r="508" ht="15"/>
    <row r="510" ht="15"/>
    <row r="511" ht="15"/>
    <row r="512" ht="15"/>
    <row r="513" ht="15"/>
    <row r="515" ht="15"/>
    <row r="517" ht="15"/>
    <row r="518" ht="15"/>
    <row r="519" ht="15"/>
    <row r="521" ht="15"/>
    <row r="522" ht="15"/>
    <row r="523" ht="15"/>
    <row r="524" ht="15"/>
    <row r="525" ht="15"/>
    <row r="526" ht="15"/>
    <row r="527" ht="15"/>
    <row r="528" ht="15"/>
    <row r="529" ht="15"/>
    <row r="530" ht="15"/>
    <row r="531" ht="15"/>
    <row r="533" ht="15"/>
    <row r="535" ht="15"/>
    <row r="536" ht="15"/>
    <row r="537" ht="15"/>
    <row r="538" ht="15"/>
    <row r="539" ht="15"/>
    <row r="540" ht="15"/>
    <row r="541" ht="15"/>
    <row r="542" ht="15"/>
    <row r="543" ht="15"/>
    <row r="545" ht="15"/>
    <row r="547" ht="15"/>
    <row r="548" ht="15"/>
    <row r="549" ht="15"/>
    <row r="550" ht="15"/>
    <row r="552" ht="15"/>
    <row r="553" ht="15"/>
    <row r="555" ht="15"/>
    <row r="556" ht="15"/>
    <row r="557" ht="15"/>
    <row r="559" ht="15"/>
    <row r="560" ht="15"/>
    <row r="561" ht="15"/>
    <row r="562" ht="15"/>
    <row r="563" ht="15"/>
    <row r="564" ht="15"/>
    <row r="565" ht="15"/>
    <row r="566" ht="15"/>
    <row r="567" ht="15"/>
    <row r="568" ht="15"/>
    <row r="569" ht="15"/>
    <row r="570" ht="15"/>
    <row r="572" ht="15"/>
    <row r="573" ht="15"/>
    <row r="574" ht="15"/>
    <row r="576" ht="15"/>
    <row r="577" ht="15"/>
    <row r="578" ht="15"/>
    <row r="579" ht="15"/>
    <row r="581" ht="15"/>
    <row r="582" ht="15"/>
    <row r="583" ht="15"/>
    <row r="585" ht="15"/>
    <row r="586" ht="15"/>
    <row r="588" ht="15"/>
    <row r="589" ht="15"/>
    <row r="590" ht="15"/>
    <row r="591" ht="15"/>
    <row r="592" ht="15"/>
    <row r="593"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8" ht="15"/>
    <row r="619" ht="15"/>
    <row r="620" ht="15"/>
    <row r="621" ht="15"/>
    <row r="622" ht="15"/>
    <row r="624" ht="15"/>
    <row r="626" ht="15"/>
    <row r="627" ht="15"/>
    <row r="628" ht="15"/>
    <row r="629" ht="15"/>
    <row r="630" ht="15"/>
    <row r="631" ht="15"/>
    <row r="632" ht="15"/>
    <row r="633" ht="15"/>
    <row r="634" ht="15"/>
    <row r="635" ht="15"/>
    <row r="636" ht="15"/>
    <row r="639" ht="15"/>
    <row r="640" ht="15"/>
    <row r="641" ht="15"/>
    <row r="642" ht="15"/>
    <row r="644" ht="15"/>
    <row r="645" ht="15"/>
    <row r="646" ht="15"/>
    <row r="647" ht="15"/>
    <row r="648" ht="15"/>
    <row r="649" ht="15"/>
    <row r="651" ht="15"/>
    <row r="652" ht="15"/>
    <row r="654" ht="15"/>
    <row r="655" ht="15"/>
    <row r="658" ht="15"/>
    <row r="659" ht="15"/>
    <row r="661" ht="15"/>
    <row r="662"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8" ht="15"/>
    <row r="689" ht="15"/>
    <row r="690" ht="15"/>
    <row r="691" ht="15"/>
    <row r="692" ht="15"/>
    <row r="693" ht="15"/>
    <row r="694" ht="15"/>
    <row r="695" ht="15"/>
    <row r="696" ht="15"/>
    <row r="697" ht="15"/>
    <row r="698" ht="15"/>
    <row r="699" ht="15"/>
    <row r="700" ht="15"/>
    <row r="701" ht="15"/>
  </sheetData>
  <sheetProtection password="D850" sheet="1"/>
  <autoFilter ref="A11:BC108"/>
  <mergeCells count="58">
    <mergeCell ref="D102:BC102"/>
    <mergeCell ref="D104:BC104"/>
    <mergeCell ref="D89:BC89"/>
    <mergeCell ref="D90:BC90"/>
    <mergeCell ref="D92:BC92"/>
    <mergeCell ref="D93:BC93"/>
    <mergeCell ref="D100:BC100"/>
    <mergeCell ref="D101:BC101"/>
    <mergeCell ref="D78:BC78"/>
    <mergeCell ref="D79:BC79"/>
    <mergeCell ref="D80:BC80"/>
    <mergeCell ref="D81:BC81"/>
    <mergeCell ref="D82:BC82"/>
    <mergeCell ref="D84:BC84"/>
    <mergeCell ref="D65:BC65"/>
    <mergeCell ref="D69:BC69"/>
    <mergeCell ref="D74:BC74"/>
    <mergeCell ref="D75:BC75"/>
    <mergeCell ref="D76:BC76"/>
    <mergeCell ref="D77:BC77"/>
    <mergeCell ref="D47:BC47"/>
    <mergeCell ref="D48:BC48"/>
    <mergeCell ref="D49:BC49"/>
    <mergeCell ref="D54:BC54"/>
    <mergeCell ref="D56:BC56"/>
    <mergeCell ref="D64:BC64"/>
    <mergeCell ref="D35:BC35"/>
    <mergeCell ref="D36:BC36"/>
    <mergeCell ref="D37:BC37"/>
    <mergeCell ref="D42:BC42"/>
    <mergeCell ref="D46:BC46"/>
    <mergeCell ref="D43:BC43"/>
    <mergeCell ref="D20:BC20"/>
    <mergeCell ref="C108:BC108"/>
    <mergeCell ref="D31:BC31"/>
    <mergeCell ref="D26:BC26"/>
    <mergeCell ref="D27:BC27"/>
    <mergeCell ref="D28:BC28"/>
    <mergeCell ref="D29:BC29"/>
    <mergeCell ref="D30:BC30"/>
    <mergeCell ref="D32:BC32"/>
    <mergeCell ref="D34:BC34"/>
    <mergeCell ref="A1:L1"/>
    <mergeCell ref="A4:BC4"/>
    <mergeCell ref="A5:BC5"/>
    <mergeCell ref="A6:BC6"/>
    <mergeCell ref="A7:BC7"/>
    <mergeCell ref="B8:BC8"/>
    <mergeCell ref="D14:BC14"/>
    <mergeCell ref="D16:BC16"/>
    <mergeCell ref="D23:BC23"/>
    <mergeCell ref="A9:BC9"/>
    <mergeCell ref="D13:BC13"/>
    <mergeCell ref="D25:BC25"/>
    <mergeCell ref="D15:BC15"/>
    <mergeCell ref="D17:BC17"/>
    <mergeCell ref="D19:BC19"/>
    <mergeCell ref="D22:BC22"/>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07">
      <formula1>IF(E107="Select",-1,IF(E107="At Par",0,0))</formula1>
      <formula2>IF(E107="Select",-1,IF(E107="At Par",0,0.99))</formula2>
    </dataValidation>
    <dataValidation type="list" allowBlank="1" showErrorMessage="1" sqref="E10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07">
      <formula1>0</formula1>
      <formula2>99.9</formula2>
    </dataValidation>
    <dataValidation type="list" allowBlank="1" showErrorMessage="1" sqref="D13:D17 K18 D19:D20 D22:D23 K21 K24 K33 D34:D37 K38:K41 D42:D43 K44:K45 D46:D49 K50:K53 D54 K55 D56 K57:K63 D64:D65 K66:K68 D69 K70:K73 D74:D82 K83 D84 K85:K88 D89:D90 K91 D92:D93 K94:K99 D100:D102 D25:D32 K103 K105 D10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8:H18 G21:H21 G24:H24 G33:H33 G38:H41 G44:H45 G50:H53 G55:H55 G57:H63 G66:H68 G70:H73 G83:H83 G85:H88 G91:H91 G94:H99 G103:H103 G105:H105">
      <formula1>0</formula1>
      <formula2>999999999999999</formula2>
    </dataValidation>
    <dataValidation allowBlank="1" showInputMessage="1" showErrorMessage="1" promptTitle="Addition / Deduction" prompt="Please Choose the correct One" sqref="J18 J21 J24 J33 J38:J41 J44:J45 J50:J53 J55 J57:J63 J66:J68 J70:J73 J83 J85:J88 J91 J94:J99 J103 J105">
      <formula1>0</formula1>
      <formula2>0</formula2>
    </dataValidation>
    <dataValidation type="list" showErrorMessage="1" sqref="I18 I21 I24 I33 I38:I41 I44:I45 I50:I53 I55 I57:I63 I66:I68 I70:I73 I83 I85:I88 I91 I94:I99 I103 I10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8:O18 N21:O21 N24:O24 N33:O33 N38:O41 N44:O45 N50:O53 N55:O55 N57:O63 N66:O68 N70:O73 N83:O83 N85:O88 N91:O91 N94:O99 N103:O103 N105:O10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8 R21 R24 R33 R38:R41 R44:R45 R50:R53 R55 R57:R63 R66:R68 R70:R73 R83 R85:R88 R91 R94:R99 R103 R10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8 Q21 Q24 Q33 Q38:Q41 Q44:Q45 Q50:Q53 Q55 Q57:Q63 Q66:Q68 Q70:Q73 Q83 Q85:Q88 Q91 Q94:Q99 Q103 Q10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8 M21 M24 M33 M38:M41 M44:M45 M50:M53 M55 M57:M63 M66:M68 M70:M73 M83 M85:M88 M91 M94:M99 M103 M105">
      <formula1>0</formula1>
      <formula2>999999999999999</formula2>
    </dataValidation>
    <dataValidation type="decimal" allowBlank="1" showInputMessage="1" showErrorMessage="1" promptTitle="Quantity" prompt="Please enter the Quantity for this item. " errorTitle="Invalid Entry" error="Only Numeric Values are allowed. " sqref="D18 D21 D24 D33 D38:D41 D44:D45 D50:D53 D55 D57:D63 D66:D68 D70:D73 D83 D85:D88 D91 D94:D99 D103 D105">
      <formula1>0</formula1>
      <formula2>999999999999999</formula2>
    </dataValidation>
    <dataValidation type="decimal" allowBlank="1" showInputMessage="1" showErrorMessage="1" promptTitle="Estimated Rate" prompt="Please enter the Rate for this item. " errorTitle="Invalid Entry" error="Only Numeric Values are allowed. " sqref="F18 F21 F24 F33 F38:F41 F44:F45 F50:F53 F55 F57:F63 F66:F68 F70:F73 F83 F85:F88 F91 F94:F99 F103 F105">
      <formula1>0</formula1>
      <formula2>999999999999999</formula2>
    </dataValidation>
    <dataValidation type="decimal" allowBlank="1" showInputMessage="1" showErrorMessage="1" errorTitle="Invalid Entry" error="Only Numeric Values are allowed. " sqref="A14 A16 A18 A20 A22 A24 A26 A28 A30 A32 A34 A36 A38 A40 A42 A44 A46 A48 A50 A52 A54 A56 A58 A60 A62 A64 A66 A68 A70 A72 A74 A76 A78 A80 A82 A84 A86 A88 A90 A92 A94 A96 A98 A100 A102 A104">
      <formula1>0</formula1>
      <formula2>999999999999999</formula2>
    </dataValidation>
    <dataValidation type="list" allowBlank="1" showInputMessage="1" showErrorMessage="1" sqref="L100 L101 L102 L105 L103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4">
      <formula1>"INR"</formula1>
    </dataValidation>
    <dataValidation allowBlank="1" showInputMessage="1" showErrorMessage="1" promptTitle="Itemcode/Make" prompt="Please enter text" sqref="C14:C105">
      <formula1>0</formula1>
      <formula2>0</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4.25">
      <c r="E6" s="110" t="s">
        <v>49</v>
      </c>
      <c r="F6" s="110"/>
      <c r="G6" s="110"/>
      <c r="H6" s="110"/>
      <c r="I6" s="110"/>
      <c r="J6" s="110"/>
      <c r="K6" s="110"/>
    </row>
    <row r="7" spans="5:11" ht="14.25">
      <c r="E7" s="111"/>
      <c r="F7" s="111"/>
      <c r="G7" s="111"/>
      <c r="H7" s="111"/>
      <c r="I7" s="111"/>
      <c r="J7" s="111"/>
      <c r="K7" s="111"/>
    </row>
    <row r="8" spans="5:11" ht="14.25">
      <c r="E8" s="111"/>
      <c r="F8" s="111"/>
      <c r="G8" s="111"/>
      <c r="H8" s="111"/>
      <c r="I8" s="111"/>
      <c r="J8" s="111"/>
      <c r="K8" s="111"/>
    </row>
    <row r="9" spans="5:11" ht="14.25">
      <c r="E9" s="111"/>
      <c r="F9" s="111"/>
      <c r="G9" s="111"/>
      <c r="H9" s="111"/>
      <c r="I9" s="111"/>
      <c r="J9" s="111"/>
      <c r="K9" s="111"/>
    </row>
    <row r="10" spans="5:11" ht="14.25">
      <c r="E10" s="111"/>
      <c r="F10" s="111"/>
      <c r="G10" s="111"/>
      <c r="H10" s="111"/>
      <c r="I10" s="111"/>
      <c r="J10" s="111"/>
      <c r="K10" s="111"/>
    </row>
    <row r="11" spans="5:11" ht="14.25">
      <c r="E11" s="111"/>
      <c r="F11" s="111"/>
      <c r="G11" s="111"/>
      <c r="H11" s="111"/>
      <c r="I11" s="111"/>
      <c r="J11" s="111"/>
      <c r="K11" s="111"/>
    </row>
    <row r="12" spans="5:11" ht="14.25">
      <c r="E12" s="111"/>
      <c r="F12" s="111"/>
      <c r="G12" s="111"/>
      <c r="H12" s="111"/>
      <c r="I12" s="111"/>
      <c r="J12" s="111"/>
      <c r="K12" s="111"/>
    </row>
    <row r="13" spans="5:11" ht="14.25">
      <c r="E13" s="111"/>
      <c r="F13" s="111"/>
      <c r="G13" s="111"/>
      <c r="H13" s="111"/>
      <c r="I13" s="111"/>
      <c r="J13" s="111"/>
      <c r="K13" s="111"/>
    </row>
    <row r="14" spans="5:11" ht="14.25">
      <c r="E14" s="111"/>
      <c r="F14" s="111"/>
      <c r="G14" s="111"/>
      <c r="H14" s="111"/>
      <c r="I14" s="111"/>
      <c r="J14" s="111"/>
      <c r="K14" s="11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Tanmoy</cp:lastModifiedBy>
  <cp:lastPrinted>2022-11-30T09:45:33Z</cp:lastPrinted>
  <dcterms:created xsi:type="dcterms:W3CDTF">2009-01-30T06:42:42Z</dcterms:created>
  <dcterms:modified xsi:type="dcterms:W3CDTF">2023-06-03T12:07:09Z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