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<sst xmlns="http://schemas.openxmlformats.org/spreadsheetml/2006/main" count="562" uniqueCount="194">
  <si>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</si>
  <si>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</si>
  <si>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</si>
  <si>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</si>
  <si>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</si>
  <si>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</si>
  <si>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</si>
  <si>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</si>
  <si>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</si>
  <si>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</si>
  <si>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</si>
  <si>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</si>
  <si>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</si>
  <si>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</si>
  <si>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</si>
  <si>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</si>
  <si>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</si>
  <si>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</si>
  <si>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</si>
  <si>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</si>
  <si>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</si>
  <si>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</si>
  <si>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</si>
  <si>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</si>
  <si>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</si>
  <si>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</si>
  <si>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</si>
  <si>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</si>
  <si>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</si>
  <si>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</si>
  <si>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</si>
  <si>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</si>
  <si>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</si>
  <si>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</si>
  <si>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</si>
  <si>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</si>
  <si>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</si>
  <si>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</si>
  <si>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</si>
  <si>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</si>
  <si>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</si>
  <si>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</si>
  <si>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</si>
  <si>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</si>
  <si>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</si>
  <si>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</si>
  <si>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</si>
  <si>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</si>
  <si>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</si>
  <si>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</si>
  <si>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</si>
  <si>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</si>
  <si>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</si>
  <si>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</si>
  <si>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</si>
  <si>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</si>
  <si>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</si>
  <si>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</si>
  <si>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</si>
  <si>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</si>
  <si>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</si>
  <si>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</si>
  <si>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</si>
  <si>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</si>
  <si>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</si>
  <si>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</si>
  <si>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</si>
  <si>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</si>
  <si>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</si>
  <si>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</si>
  <si>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</si>
  <si>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</si>
  <si>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</si>
  <si>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</si>
  <si>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</si>
  <si>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</si>
  <si>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</si>
  <si>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</si>
  <si>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</si>
  <si>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</si>
  <si>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</si>
  <si>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Painting with synthetic enamel paint of approved brand and manufacture to give an even shade :</t>
  </si>
  <si>
    <t>Two or more coats on new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</si>
  <si>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</si>
  <si>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</si>
  <si>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</si>
  <si>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</si>
  <si>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</si>
  <si>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</si>
  <si>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</si>
  <si>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</si>
  <si>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</si>
  <si>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</si>
  <si>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</si>
  <si>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</si>
  <si>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</si>
  <si>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</si>
  <si>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</si>
  <si>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</si>
  <si>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</si>
  <si>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</si>
  <si>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</si>
  <si>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</si>
  <si>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</si>
  <si>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</si>
  <si>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</si>
  <si>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</si>
  <si>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</si>
  <si>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</si>
  <si>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WATER SUPPLY</t>
  </si>
  <si>
    <t>Providing and fixing G.I. pipes complete with G.I. fittings and clamps, i/c cutting and making good the walls etc. Internal work - Exposed on wall</t>
  </si>
  <si>
    <t>15 mm dia nominal bore</t>
  </si>
  <si>
    <t>20 mm dia nominal bore</t>
  </si>
  <si>
    <t>40 mm dia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</si>
  <si>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</si>
  <si>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</si>
  <si>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</si>
  <si>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</si>
  <si>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</si>
  <si>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</si>
  <si>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</si>
  <si>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</si>
  <si>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</si>
  <si>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</si>
  <si>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</si>
  <si>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</si>
  <si>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</si>
  <si>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</si>
  <si>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</si>
  <si>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</si>
  <si>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</si>
  <si>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</si>
  <si>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</si>
  <si>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</si>
  <si>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</si>
  <si>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</si>
  <si>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</si>
  <si>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</si>
  <si>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</si>
  <si>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</si>
  <si>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</si>
  <si>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</si>
  <si>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</si>
  <si>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</si>
  <si>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</si>
  <si>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</si>
  <si>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</si>
  <si>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</si>
  <si>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</si>
  <si>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</si>
  <si>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</si>
  <si>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</si>
  <si>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</si>
  <si>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</si>
  <si>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</si>
  <si>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</si>
  <si>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</si>
  <si>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</si>
  <si>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</si>
  <si>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</si>
  <si>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</si>
  <si>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</si>
  <si>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</si>
  <si>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</si>
  <si>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</si>
  <si>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</si>
  <si>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</si>
  <si>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</si>
  <si>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</si>
  <si>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</si>
  <si>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</si>
  <si>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</si>
  <si>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</si>
  <si>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Brick work with common burnt clay F.P.S. (non modular) bricks of class designation 7.5 in superstructure above plinth level up to floor V level in all shapes and sizes in :</t>
  </si>
  <si>
    <t>Cement mortar 1:6 (1 cement : 6 coarse sand)</t>
  </si>
  <si>
    <t>STEEL WORK</t>
  </si>
  <si>
    <t>15 mm cement plaster on rough side of single or half brick wall of mix:</t>
  </si>
  <si>
    <t>1:6 (1 cement: 6 coarse sand)</t>
  </si>
  <si>
    <t>Of area 3 sq. metres and below</t>
  </si>
  <si>
    <t>Lintels, beams, plinth beams, girders, bressumers and cantilevers</t>
  </si>
  <si>
    <t>Columns, Pillars, Piers, Abutments, Posts and Struts</t>
  </si>
  <si>
    <t>Mirror polishing on marble work/Granite work/stone work where ever required to give high gloss finish complete.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</si>
  <si>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</si>
  <si>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</si>
  <si>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12 mm cement plaster of mix :</t>
  </si>
  <si>
    <t>Finishing walls with Acrylic Smooth exterior paint of required shade :</t>
  </si>
  <si>
    <t>New work (Two or more coat applied @ 1.67 ltr/10 sqm over and including priming coat of exterior primer applied @ 2.20 kg/10 sqm)</t>
  </si>
  <si>
    <t>Wall painting with acrylic emulsion paint of approved brand and manufacture to give an even shade :</t>
  </si>
  <si>
    <t>Dismantling wood work in frames, trusses, purlins and rafters up to 10 metres span and 5 metres height including stacking the material within 50 metres lead :</t>
  </si>
  <si>
    <t>Of sectional area 40 square centimetres and above</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</si>
  <si>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</si>
  <si>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</si>
  <si>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Renovation in one room to make optics lab and replacement of falseceiling in other two rooms at ground floor S Lab Ext.</t>
  </si>
  <si>
    <t>Contract No:   40/C/D2/2021-22/02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</si>
</sst>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3"/>
  <sheetViews>
    <sheetView showGridLines="0" zoomScale="85" zoomScaleNormal="85" zoomScalePageLayoutView="0" workbookViewId="0" topLeftCell="A1">
      <selection activeCell="A58" sqref="A58:IV5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192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193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68</v>
      </c>
      <c r="IC13" s="22" t="s">
        <v>55</v>
      </c>
      <c r="IE13" s="23"/>
      <c r="IF13" s="23" t="s">
        <v>34</v>
      </c>
      <c r="IG13" s="23" t="s">
        <v>35</v>
      </c>
      <c r="IH13" s="23">
        <v>10</v>
      </c>
      <c r="II13" s="23" t="s">
        <v>36</v>
      </c>
    </row>
    <row r="14" spans="1:243" s="22" customFormat="1" ht="199.5">
      <c r="A14" s="59">
        <v>1.01</v>
      </c>
      <c r="B14" s="64" t="s">
        <v>76</v>
      </c>
      <c r="C14" s="39" t="s">
        <v>56</v>
      </c>
      <c r="D14" s="61">
        <v>0.15</v>
      </c>
      <c r="E14" s="62" t="s">
        <v>64</v>
      </c>
      <c r="F14" s="63">
        <v>8560.98</v>
      </c>
      <c r="G14" s="40"/>
      <c r="H14" s="24"/>
      <c r="I14" s="47" t="s">
        <v>38</v>
      </c>
      <c r="J14" s="48">
        <f aca="true" t="shared" si="0" ref="J14:J43">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3">ROUND(total_amount_ba($B$2,$D$2,D14,F14,J14,K14,M14),0)</f>
        <v>1284</v>
      </c>
      <c r="BB14" s="54">
        <f aca="true" t="shared" si="2" ref="BB14:BB43">BA14+SUM(N14:AZ14)</f>
        <v>1284</v>
      </c>
      <c r="BC14" s="50" t="str">
        <f aca="true" t="shared" si="3" ref="BC14:BC43">SpellNumber(L14,BB14)</f>
        <v>INR  One Thousand Two Hundred &amp; Eighty Four  Only</v>
      </c>
      <c r="IA14" s="22">
        <v>1.01</v>
      </c>
      <c r="IB14" s="22" t="s">
        <v>76</v>
      </c>
      <c r="IC14" s="22" t="s">
        <v>56</v>
      </c>
      <c r="ID14" s="22">
        <v>0.15</v>
      </c>
      <c r="IE14" s="23" t="s">
        <v>64</v>
      </c>
      <c r="IF14" s="23" t="s">
        <v>40</v>
      </c>
      <c r="IG14" s="23" t="s">
        <v>35</v>
      </c>
      <c r="IH14" s="23">
        <v>123.223</v>
      </c>
      <c r="II14" s="23" t="s">
        <v>37</v>
      </c>
    </row>
    <row r="15" spans="1:243" s="22" customFormat="1" ht="42.75">
      <c r="A15" s="59">
        <v>1.02</v>
      </c>
      <c r="B15" s="60" t="s">
        <v>69</v>
      </c>
      <c r="C15" s="39" t="s">
        <v>57</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22">
        <v>1.02</v>
      </c>
      <c r="IB15" s="22" t="s">
        <v>69</v>
      </c>
      <c r="IC15" s="22" t="s">
        <v>57</v>
      </c>
      <c r="IE15" s="23"/>
      <c r="IF15" s="23" t="s">
        <v>41</v>
      </c>
      <c r="IG15" s="23" t="s">
        <v>42</v>
      </c>
      <c r="IH15" s="23">
        <v>213</v>
      </c>
      <c r="II15" s="23" t="s">
        <v>37</v>
      </c>
    </row>
    <row r="16" spans="1:243" s="22" customFormat="1" ht="28.5">
      <c r="A16" s="59">
        <v>1.03</v>
      </c>
      <c r="B16" s="60" t="s">
        <v>179</v>
      </c>
      <c r="C16" s="39" t="s">
        <v>114</v>
      </c>
      <c r="D16" s="61">
        <v>1.55</v>
      </c>
      <c r="E16" s="62" t="s">
        <v>52</v>
      </c>
      <c r="F16" s="63">
        <v>484.04</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750</v>
      </c>
      <c r="BB16" s="54">
        <f t="shared" si="2"/>
        <v>750</v>
      </c>
      <c r="BC16" s="50" t="str">
        <f t="shared" si="3"/>
        <v>INR  Seven Hundred &amp; Fifty  Only</v>
      </c>
      <c r="IA16" s="22">
        <v>1.03</v>
      </c>
      <c r="IB16" s="22" t="s">
        <v>179</v>
      </c>
      <c r="IC16" s="22" t="s">
        <v>114</v>
      </c>
      <c r="ID16" s="22">
        <v>1.55</v>
      </c>
      <c r="IE16" s="23" t="s">
        <v>52</v>
      </c>
      <c r="IF16" s="23"/>
      <c r="IG16" s="23"/>
      <c r="IH16" s="23"/>
      <c r="II16" s="23"/>
    </row>
    <row r="17" spans="1:243" s="22" customFormat="1" ht="28.5">
      <c r="A17" s="59">
        <v>1.04</v>
      </c>
      <c r="B17" s="60" t="s">
        <v>180</v>
      </c>
      <c r="C17" s="39" t="s">
        <v>58</v>
      </c>
      <c r="D17" s="61">
        <v>1.66</v>
      </c>
      <c r="E17" s="62" t="s">
        <v>52</v>
      </c>
      <c r="F17" s="63">
        <v>643.31</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1068</v>
      </c>
      <c r="BB17" s="54">
        <f t="shared" si="2"/>
        <v>1068</v>
      </c>
      <c r="BC17" s="50" t="str">
        <f t="shared" si="3"/>
        <v>INR  One Thousand  &amp;Sixty Eight  Only</v>
      </c>
      <c r="IA17" s="22">
        <v>1.04</v>
      </c>
      <c r="IB17" s="22" t="s">
        <v>180</v>
      </c>
      <c r="IC17" s="22" t="s">
        <v>58</v>
      </c>
      <c r="ID17" s="22">
        <v>1.66</v>
      </c>
      <c r="IE17" s="23" t="s">
        <v>52</v>
      </c>
      <c r="IF17" s="23"/>
      <c r="IG17" s="23"/>
      <c r="IH17" s="23"/>
      <c r="II17" s="23"/>
    </row>
    <row r="18" spans="1:243" s="22" customFormat="1" ht="71.25">
      <c r="A18" s="59">
        <v>1.05</v>
      </c>
      <c r="B18" s="60" t="s">
        <v>70</v>
      </c>
      <c r="C18" s="39" t="s">
        <v>115</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1.05</v>
      </c>
      <c r="IB18" s="22" t="s">
        <v>70</v>
      </c>
      <c r="IC18" s="22" t="s">
        <v>115</v>
      </c>
      <c r="IE18" s="23"/>
      <c r="IF18" s="23"/>
      <c r="IG18" s="23"/>
      <c r="IH18" s="23"/>
      <c r="II18" s="23"/>
    </row>
    <row r="19" spans="1:243" s="22" customFormat="1" ht="28.5">
      <c r="A19" s="59">
        <v>1.06</v>
      </c>
      <c r="B19" s="60" t="s">
        <v>71</v>
      </c>
      <c r="C19" s="39" t="s">
        <v>116</v>
      </c>
      <c r="D19" s="61">
        <v>14</v>
      </c>
      <c r="E19" s="62" t="s">
        <v>66</v>
      </c>
      <c r="F19" s="63">
        <v>73.21</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1025</v>
      </c>
      <c r="BB19" s="54">
        <f t="shared" si="2"/>
        <v>1025</v>
      </c>
      <c r="BC19" s="50" t="str">
        <f t="shared" si="3"/>
        <v>INR  One Thousand  &amp;Twenty Five  Only</v>
      </c>
      <c r="IA19" s="22">
        <v>1.06</v>
      </c>
      <c r="IB19" s="22" t="s">
        <v>71</v>
      </c>
      <c r="IC19" s="22" t="s">
        <v>116</v>
      </c>
      <c r="ID19" s="22">
        <v>14</v>
      </c>
      <c r="IE19" s="23" t="s">
        <v>66</v>
      </c>
      <c r="IF19" s="23"/>
      <c r="IG19" s="23"/>
      <c r="IH19" s="23"/>
      <c r="II19" s="23"/>
    </row>
    <row r="20" spans="1:243" s="22" customFormat="1" ht="30.75" customHeight="1">
      <c r="A20" s="59">
        <v>2</v>
      </c>
      <c r="B20" s="60" t="s">
        <v>72</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v>
      </c>
      <c r="IB20" s="22" t="s">
        <v>72</v>
      </c>
      <c r="IC20" s="22" t="s">
        <v>59</v>
      </c>
      <c r="IE20" s="23"/>
      <c r="IF20" s="23" t="s">
        <v>34</v>
      </c>
      <c r="IG20" s="23" t="s">
        <v>43</v>
      </c>
      <c r="IH20" s="23">
        <v>10</v>
      </c>
      <c r="II20" s="23" t="s">
        <v>37</v>
      </c>
    </row>
    <row r="21" spans="1:243" s="22" customFormat="1" ht="71.25">
      <c r="A21" s="59">
        <v>2.01</v>
      </c>
      <c r="B21" s="60" t="s">
        <v>173</v>
      </c>
      <c r="C21" s="39" t="s">
        <v>117</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22">
        <v>2.01</v>
      </c>
      <c r="IB21" s="22" t="s">
        <v>173</v>
      </c>
      <c r="IC21" s="22" t="s">
        <v>117</v>
      </c>
      <c r="IE21" s="23"/>
      <c r="IF21" s="23"/>
      <c r="IG21" s="23"/>
      <c r="IH21" s="23"/>
      <c r="II21" s="23"/>
    </row>
    <row r="22" spans="1:243" s="22" customFormat="1" ht="28.5">
      <c r="A22" s="59">
        <v>2.02</v>
      </c>
      <c r="B22" s="60" t="s">
        <v>174</v>
      </c>
      <c r="C22" s="39" t="s">
        <v>60</v>
      </c>
      <c r="D22" s="61">
        <v>1</v>
      </c>
      <c r="E22" s="62" t="s">
        <v>64</v>
      </c>
      <c r="F22" s="63">
        <v>6655.37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6655</v>
      </c>
      <c r="BB22" s="54">
        <f t="shared" si="2"/>
        <v>6655</v>
      </c>
      <c r="BC22" s="50" t="str">
        <f t="shared" si="3"/>
        <v>INR  Six Thousand Six Hundred &amp; Fifty Five  Only</v>
      </c>
      <c r="IA22" s="22">
        <v>2.02</v>
      </c>
      <c r="IB22" s="22" t="s">
        <v>174</v>
      </c>
      <c r="IC22" s="22" t="s">
        <v>60</v>
      </c>
      <c r="ID22" s="22">
        <v>1</v>
      </c>
      <c r="IE22" s="23" t="s">
        <v>64</v>
      </c>
      <c r="IF22" s="23" t="s">
        <v>40</v>
      </c>
      <c r="IG22" s="23" t="s">
        <v>35</v>
      </c>
      <c r="IH22" s="23">
        <v>123.223</v>
      </c>
      <c r="II22" s="23" t="s">
        <v>37</v>
      </c>
    </row>
    <row r="23" spans="1:243" s="22" customFormat="1" ht="71.25">
      <c r="A23" s="59">
        <v>2.03</v>
      </c>
      <c r="B23" s="60" t="s">
        <v>77</v>
      </c>
      <c r="C23" s="39" t="s">
        <v>118</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2.03</v>
      </c>
      <c r="IB23" s="22" t="s">
        <v>77</v>
      </c>
      <c r="IC23" s="22" t="s">
        <v>118</v>
      </c>
      <c r="IE23" s="23"/>
      <c r="IF23" s="23" t="s">
        <v>44</v>
      </c>
      <c r="IG23" s="23" t="s">
        <v>45</v>
      </c>
      <c r="IH23" s="23">
        <v>10</v>
      </c>
      <c r="II23" s="23" t="s">
        <v>37</v>
      </c>
    </row>
    <row r="24" spans="1:243" s="22" customFormat="1" ht="28.5">
      <c r="A24" s="59">
        <v>2.04</v>
      </c>
      <c r="B24" s="60" t="s">
        <v>78</v>
      </c>
      <c r="C24" s="39" t="s">
        <v>119</v>
      </c>
      <c r="D24" s="61">
        <v>20</v>
      </c>
      <c r="E24" s="62" t="s">
        <v>52</v>
      </c>
      <c r="F24" s="63">
        <v>817.27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16345</v>
      </c>
      <c r="BB24" s="54">
        <f t="shared" si="2"/>
        <v>16345</v>
      </c>
      <c r="BC24" s="50" t="str">
        <f t="shared" si="3"/>
        <v>INR  Sixteen Thousand Three Hundred &amp; Forty Five  Only</v>
      </c>
      <c r="IA24" s="22">
        <v>2.04</v>
      </c>
      <c r="IB24" s="22" t="s">
        <v>78</v>
      </c>
      <c r="IC24" s="22" t="s">
        <v>119</v>
      </c>
      <c r="ID24" s="22">
        <v>20</v>
      </c>
      <c r="IE24" s="23" t="s">
        <v>52</v>
      </c>
      <c r="IF24" s="23"/>
      <c r="IG24" s="23"/>
      <c r="IH24" s="23"/>
      <c r="II24" s="23"/>
    </row>
    <row r="25" spans="1:243" s="22" customFormat="1" ht="15.75">
      <c r="A25" s="59">
        <v>3</v>
      </c>
      <c r="B25" s="60" t="s">
        <v>83</v>
      </c>
      <c r="C25" s="39" t="s">
        <v>120</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3</v>
      </c>
      <c r="IB25" s="22" t="s">
        <v>83</v>
      </c>
      <c r="IC25" s="22" t="s">
        <v>120</v>
      </c>
      <c r="IE25" s="23"/>
      <c r="IF25" s="23" t="s">
        <v>41</v>
      </c>
      <c r="IG25" s="23" t="s">
        <v>42</v>
      </c>
      <c r="IH25" s="23">
        <v>213</v>
      </c>
      <c r="II25" s="23" t="s">
        <v>37</v>
      </c>
    </row>
    <row r="26" spans="1:243" s="22" customFormat="1" ht="51" customHeight="1">
      <c r="A26" s="59">
        <v>3.01</v>
      </c>
      <c r="B26" s="60" t="s">
        <v>181</v>
      </c>
      <c r="C26" s="39" t="s">
        <v>121</v>
      </c>
      <c r="D26" s="61">
        <v>24</v>
      </c>
      <c r="E26" s="62" t="s">
        <v>52</v>
      </c>
      <c r="F26" s="63">
        <v>322.66</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7744</v>
      </c>
      <c r="BB26" s="54">
        <f t="shared" si="2"/>
        <v>7744</v>
      </c>
      <c r="BC26" s="50" t="str">
        <f t="shared" si="3"/>
        <v>INR  Seven Thousand Seven Hundred &amp; Forty Four  Only</v>
      </c>
      <c r="IA26" s="22">
        <v>3.01</v>
      </c>
      <c r="IB26" s="22" t="s">
        <v>181</v>
      </c>
      <c r="IC26" s="22" t="s">
        <v>121</v>
      </c>
      <c r="ID26" s="22">
        <v>24</v>
      </c>
      <c r="IE26" s="23" t="s">
        <v>52</v>
      </c>
      <c r="IF26" s="23"/>
      <c r="IG26" s="23"/>
      <c r="IH26" s="23"/>
      <c r="II26" s="23"/>
    </row>
    <row r="27" spans="1:243" s="22" customFormat="1" ht="188.25" customHeight="1">
      <c r="A27" s="59">
        <v>3.02</v>
      </c>
      <c r="B27" s="60" t="s">
        <v>84</v>
      </c>
      <c r="C27" s="39" t="s">
        <v>122</v>
      </c>
      <c r="D27" s="61">
        <v>3</v>
      </c>
      <c r="E27" s="62" t="s">
        <v>52</v>
      </c>
      <c r="F27" s="63">
        <v>903.37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2710</v>
      </c>
      <c r="BB27" s="54">
        <f t="shared" si="2"/>
        <v>2710</v>
      </c>
      <c r="BC27" s="50" t="str">
        <f t="shared" si="3"/>
        <v>INR  Two Thousand Seven Hundred &amp; Ten  Only</v>
      </c>
      <c r="IA27" s="22">
        <v>3.02</v>
      </c>
      <c r="IB27" s="22" t="s">
        <v>84</v>
      </c>
      <c r="IC27" s="22" t="s">
        <v>122</v>
      </c>
      <c r="ID27" s="22">
        <v>3</v>
      </c>
      <c r="IE27" s="23" t="s">
        <v>52</v>
      </c>
      <c r="IF27" s="23"/>
      <c r="IG27" s="23"/>
      <c r="IH27" s="23"/>
      <c r="II27" s="23"/>
    </row>
    <row r="28" spans="1:243" s="22" customFormat="1" ht="15.75">
      <c r="A28" s="59">
        <v>4</v>
      </c>
      <c r="B28" s="60" t="s">
        <v>79</v>
      </c>
      <c r="C28" s="39" t="s">
        <v>123</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4</v>
      </c>
      <c r="IB28" s="22" t="s">
        <v>79</v>
      </c>
      <c r="IC28" s="22" t="s">
        <v>123</v>
      </c>
      <c r="IE28" s="23"/>
      <c r="IF28" s="23"/>
      <c r="IG28" s="23"/>
      <c r="IH28" s="23"/>
      <c r="II28" s="23"/>
    </row>
    <row r="29" spans="1:243" s="22" customFormat="1" ht="128.25">
      <c r="A29" s="59">
        <v>4.01</v>
      </c>
      <c r="B29" s="60" t="s">
        <v>85</v>
      </c>
      <c r="C29" s="39" t="s">
        <v>124</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IA29" s="22">
        <v>4.01</v>
      </c>
      <c r="IB29" s="22" t="s">
        <v>85</v>
      </c>
      <c r="IC29" s="22" t="s">
        <v>124</v>
      </c>
      <c r="IE29" s="23"/>
      <c r="IF29" s="23"/>
      <c r="IG29" s="23"/>
      <c r="IH29" s="23"/>
      <c r="II29" s="23"/>
    </row>
    <row r="30" spans="1:243" s="22" customFormat="1" ht="42.75">
      <c r="A30" s="59">
        <v>4.02</v>
      </c>
      <c r="B30" s="60" t="s">
        <v>86</v>
      </c>
      <c r="C30" s="39" t="s">
        <v>61</v>
      </c>
      <c r="D30" s="61">
        <v>3.15</v>
      </c>
      <c r="E30" s="62" t="s">
        <v>52</v>
      </c>
      <c r="F30" s="63">
        <v>1654.27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5211</v>
      </c>
      <c r="BB30" s="54">
        <f t="shared" si="2"/>
        <v>5211</v>
      </c>
      <c r="BC30" s="50" t="str">
        <f t="shared" si="3"/>
        <v>INR  Five Thousand Two Hundred &amp; Eleven  Only</v>
      </c>
      <c r="IA30" s="22">
        <v>4.02</v>
      </c>
      <c r="IB30" s="22" t="s">
        <v>86</v>
      </c>
      <c r="IC30" s="22" t="s">
        <v>61</v>
      </c>
      <c r="ID30" s="22">
        <v>3.15</v>
      </c>
      <c r="IE30" s="23" t="s">
        <v>52</v>
      </c>
      <c r="IF30" s="23"/>
      <c r="IG30" s="23"/>
      <c r="IH30" s="23"/>
      <c r="II30" s="23"/>
    </row>
    <row r="31" spans="1:243" s="22" customFormat="1" ht="42.75">
      <c r="A31" s="59">
        <v>4.03</v>
      </c>
      <c r="B31" s="60" t="s">
        <v>87</v>
      </c>
      <c r="C31" s="39" t="s">
        <v>125</v>
      </c>
      <c r="D31" s="61">
        <v>3.15</v>
      </c>
      <c r="E31" s="62" t="s">
        <v>52</v>
      </c>
      <c r="F31" s="63">
        <v>82.11</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259</v>
      </c>
      <c r="BB31" s="54">
        <f t="shared" si="2"/>
        <v>259</v>
      </c>
      <c r="BC31" s="50" t="str">
        <f t="shared" si="3"/>
        <v>INR  Two Hundred &amp; Fifty Nine  Only</v>
      </c>
      <c r="IA31" s="22">
        <v>4.03</v>
      </c>
      <c r="IB31" s="22" t="s">
        <v>87</v>
      </c>
      <c r="IC31" s="22" t="s">
        <v>125</v>
      </c>
      <c r="ID31" s="22">
        <v>3.15</v>
      </c>
      <c r="IE31" s="23" t="s">
        <v>52</v>
      </c>
      <c r="IF31" s="23"/>
      <c r="IG31" s="23"/>
      <c r="IH31" s="23"/>
      <c r="II31" s="23"/>
    </row>
    <row r="32" spans="1:243" s="22" customFormat="1" ht="104.25" customHeight="1">
      <c r="A32" s="59">
        <v>4.04</v>
      </c>
      <c r="B32" s="60" t="s">
        <v>88</v>
      </c>
      <c r="C32" s="39" t="s">
        <v>126</v>
      </c>
      <c r="D32" s="61">
        <v>1</v>
      </c>
      <c r="E32" s="62" t="s">
        <v>65</v>
      </c>
      <c r="F32" s="63">
        <v>879.87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880</v>
      </c>
      <c r="BB32" s="54">
        <f t="shared" si="2"/>
        <v>880</v>
      </c>
      <c r="BC32" s="50" t="str">
        <f t="shared" si="3"/>
        <v>INR  Eight Hundred &amp; Eighty  Only</v>
      </c>
      <c r="IA32" s="22">
        <v>4.04</v>
      </c>
      <c r="IB32" s="22" t="s">
        <v>88</v>
      </c>
      <c r="IC32" s="22" t="s">
        <v>126</v>
      </c>
      <c r="ID32" s="22">
        <v>1</v>
      </c>
      <c r="IE32" s="23" t="s">
        <v>65</v>
      </c>
      <c r="IF32" s="23"/>
      <c r="IG32" s="23"/>
      <c r="IH32" s="23"/>
      <c r="II32" s="23"/>
    </row>
    <row r="33" spans="1:243" s="22" customFormat="1" ht="90" customHeight="1">
      <c r="A33" s="59">
        <v>4.05</v>
      </c>
      <c r="B33" s="60" t="s">
        <v>89</v>
      </c>
      <c r="C33" s="39" t="s">
        <v>127</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4.05</v>
      </c>
      <c r="IB33" s="22" t="s">
        <v>89</v>
      </c>
      <c r="IC33" s="22" t="s">
        <v>127</v>
      </c>
      <c r="IE33" s="23"/>
      <c r="IF33" s="23"/>
      <c r="IG33" s="23"/>
      <c r="IH33" s="23"/>
      <c r="II33" s="23"/>
    </row>
    <row r="34" spans="1:243" s="22" customFormat="1" ht="23.25" customHeight="1">
      <c r="A34" s="59">
        <v>4.06</v>
      </c>
      <c r="B34" s="60" t="s">
        <v>90</v>
      </c>
      <c r="C34" s="39" t="s">
        <v>128</v>
      </c>
      <c r="D34" s="61">
        <v>1</v>
      </c>
      <c r="E34" s="62" t="s">
        <v>65</v>
      </c>
      <c r="F34" s="63">
        <v>225.47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225</v>
      </c>
      <c r="BB34" s="54">
        <f t="shared" si="2"/>
        <v>225</v>
      </c>
      <c r="BC34" s="50" t="str">
        <f t="shared" si="3"/>
        <v>INR  Two Hundred &amp; Twenty Five  Only</v>
      </c>
      <c r="IA34" s="22">
        <v>4.06</v>
      </c>
      <c r="IB34" s="22" t="s">
        <v>90</v>
      </c>
      <c r="IC34" s="22" t="s">
        <v>128</v>
      </c>
      <c r="ID34" s="22">
        <v>1</v>
      </c>
      <c r="IE34" s="23" t="s">
        <v>65</v>
      </c>
      <c r="IF34" s="23"/>
      <c r="IG34" s="23"/>
      <c r="IH34" s="23"/>
      <c r="II34" s="23"/>
    </row>
    <row r="35" spans="1:243" s="22" customFormat="1" ht="87" customHeight="1">
      <c r="A35" s="59">
        <v>4.07</v>
      </c>
      <c r="B35" s="60" t="s">
        <v>91</v>
      </c>
      <c r="C35" s="39" t="s">
        <v>129</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4.07</v>
      </c>
      <c r="IB35" s="22" t="s">
        <v>91</v>
      </c>
      <c r="IC35" s="22" t="s">
        <v>129</v>
      </c>
      <c r="IE35" s="23"/>
      <c r="IF35" s="23"/>
      <c r="IG35" s="23"/>
      <c r="IH35" s="23"/>
      <c r="II35" s="23"/>
    </row>
    <row r="36" spans="1:243" s="22" customFormat="1" ht="21" customHeight="1">
      <c r="A36" s="59">
        <v>4.08</v>
      </c>
      <c r="B36" s="60" t="s">
        <v>92</v>
      </c>
      <c r="C36" s="39" t="s">
        <v>130</v>
      </c>
      <c r="D36" s="61">
        <v>2</v>
      </c>
      <c r="E36" s="62" t="s">
        <v>65</v>
      </c>
      <c r="F36" s="63">
        <v>90.79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182</v>
      </c>
      <c r="BB36" s="54">
        <f t="shared" si="2"/>
        <v>182</v>
      </c>
      <c r="BC36" s="50" t="str">
        <f t="shared" si="3"/>
        <v>INR  One Hundred &amp; Eighty Two  Only</v>
      </c>
      <c r="IA36" s="22">
        <v>4.08</v>
      </c>
      <c r="IB36" s="22" t="s">
        <v>92</v>
      </c>
      <c r="IC36" s="22" t="s">
        <v>130</v>
      </c>
      <c r="ID36" s="22">
        <v>2</v>
      </c>
      <c r="IE36" s="23" t="s">
        <v>65</v>
      </c>
      <c r="IF36" s="23"/>
      <c r="IG36" s="23"/>
      <c r="IH36" s="23"/>
      <c r="II36" s="23"/>
    </row>
    <row r="37" spans="1:243" s="22" customFormat="1" ht="99.75">
      <c r="A37" s="59">
        <v>4.09</v>
      </c>
      <c r="B37" s="60" t="s">
        <v>93</v>
      </c>
      <c r="C37" s="39" t="s">
        <v>62</v>
      </c>
      <c r="D37" s="65"/>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7"/>
      <c r="IA37" s="22">
        <v>4.09</v>
      </c>
      <c r="IB37" s="22" t="s">
        <v>93</v>
      </c>
      <c r="IC37" s="22" t="s">
        <v>62</v>
      </c>
      <c r="IE37" s="23"/>
      <c r="IF37" s="23"/>
      <c r="IG37" s="23"/>
      <c r="IH37" s="23"/>
      <c r="II37" s="23"/>
    </row>
    <row r="38" spans="1:243" s="22" customFormat="1" ht="15.75">
      <c r="A38" s="63">
        <v>4.1</v>
      </c>
      <c r="B38" s="60" t="s">
        <v>80</v>
      </c>
      <c r="C38" s="39" t="s">
        <v>63</v>
      </c>
      <c r="D38" s="61">
        <v>4</v>
      </c>
      <c r="E38" s="62" t="s">
        <v>65</v>
      </c>
      <c r="F38" s="63">
        <v>52.3</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209</v>
      </c>
      <c r="BB38" s="54">
        <f t="shared" si="2"/>
        <v>209</v>
      </c>
      <c r="BC38" s="50" t="str">
        <f t="shared" si="3"/>
        <v>INR  Two Hundred &amp; Nine  Only</v>
      </c>
      <c r="IA38" s="22">
        <v>4.1</v>
      </c>
      <c r="IB38" s="22" t="s">
        <v>80</v>
      </c>
      <c r="IC38" s="22" t="s">
        <v>63</v>
      </c>
      <c r="ID38" s="22">
        <v>4</v>
      </c>
      <c r="IE38" s="23" t="s">
        <v>65</v>
      </c>
      <c r="IF38" s="23"/>
      <c r="IG38" s="23"/>
      <c r="IH38" s="23"/>
      <c r="II38" s="23"/>
    </row>
    <row r="39" spans="1:243" s="22" customFormat="1" ht="99.75">
      <c r="A39" s="59">
        <v>4.11</v>
      </c>
      <c r="B39" s="60" t="s">
        <v>94</v>
      </c>
      <c r="C39" s="39" t="s">
        <v>131</v>
      </c>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7"/>
      <c r="IA39" s="22">
        <v>4.11</v>
      </c>
      <c r="IB39" s="22" t="s">
        <v>94</v>
      </c>
      <c r="IC39" s="22" t="s">
        <v>131</v>
      </c>
      <c r="IE39" s="23"/>
      <c r="IF39" s="23"/>
      <c r="IG39" s="23"/>
      <c r="IH39" s="23"/>
      <c r="II39" s="23"/>
    </row>
    <row r="40" spans="1:243" s="22" customFormat="1" ht="15.75">
      <c r="A40" s="59">
        <v>4.12</v>
      </c>
      <c r="B40" s="60" t="s">
        <v>95</v>
      </c>
      <c r="C40" s="39" t="s">
        <v>132</v>
      </c>
      <c r="D40" s="61">
        <v>2</v>
      </c>
      <c r="E40" s="62" t="s">
        <v>65</v>
      </c>
      <c r="F40" s="63">
        <v>54.4</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109</v>
      </c>
      <c r="BB40" s="54">
        <f t="shared" si="2"/>
        <v>109</v>
      </c>
      <c r="BC40" s="50" t="str">
        <f t="shared" si="3"/>
        <v>INR  One Hundred &amp; Nine  Only</v>
      </c>
      <c r="IA40" s="22">
        <v>4.12</v>
      </c>
      <c r="IB40" s="22" t="s">
        <v>95</v>
      </c>
      <c r="IC40" s="22" t="s">
        <v>132</v>
      </c>
      <c r="ID40" s="22">
        <v>2</v>
      </c>
      <c r="IE40" s="23" t="s">
        <v>65</v>
      </c>
      <c r="IF40" s="23"/>
      <c r="IG40" s="23"/>
      <c r="IH40" s="23"/>
      <c r="II40" s="23"/>
    </row>
    <row r="41" spans="1:243" s="22" customFormat="1" ht="15.75">
      <c r="A41" s="59">
        <v>5</v>
      </c>
      <c r="B41" s="60" t="s">
        <v>175</v>
      </c>
      <c r="C41" s="39" t="s">
        <v>133</v>
      </c>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7"/>
      <c r="IA41" s="22">
        <v>5</v>
      </c>
      <c r="IB41" s="22" t="s">
        <v>175</v>
      </c>
      <c r="IC41" s="22" t="s">
        <v>133</v>
      </c>
      <c r="IE41" s="23"/>
      <c r="IF41" s="23"/>
      <c r="IG41" s="23"/>
      <c r="IH41" s="23"/>
      <c r="II41" s="23"/>
    </row>
    <row r="42" spans="1:243" s="22" customFormat="1" ht="99.75">
      <c r="A42" s="59">
        <v>5.01</v>
      </c>
      <c r="B42" s="60" t="s">
        <v>182</v>
      </c>
      <c r="C42" s="39" t="s">
        <v>134</v>
      </c>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7"/>
      <c r="IA42" s="22">
        <v>5.01</v>
      </c>
      <c r="IB42" s="22" t="s">
        <v>182</v>
      </c>
      <c r="IC42" s="22" t="s">
        <v>134</v>
      </c>
      <c r="IE42" s="23"/>
      <c r="IF42" s="23"/>
      <c r="IG42" s="23"/>
      <c r="IH42" s="23"/>
      <c r="II42" s="23"/>
    </row>
    <row r="43" spans="1:243" s="22" customFormat="1" ht="71.25">
      <c r="A43" s="59">
        <v>5.02</v>
      </c>
      <c r="B43" s="60" t="s">
        <v>183</v>
      </c>
      <c r="C43" s="39" t="s">
        <v>135</v>
      </c>
      <c r="D43" s="61">
        <v>21</v>
      </c>
      <c r="E43" s="62" t="s">
        <v>66</v>
      </c>
      <c r="F43" s="63">
        <v>93.33</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1960</v>
      </c>
      <c r="BB43" s="54">
        <f t="shared" si="2"/>
        <v>1960</v>
      </c>
      <c r="BC43" s="50" t="str">
        <f t="shared" si="3"/>
        <v>INR  One Thousand Nine Hundred &amp; Sixty  Only</v>
      </c>
      <c r="IA43" s="22">
        <v>5.02</v>
      </c>
      <c r="IB43" s="22" t="s">
        <v>183</v>
      </c>
      <c r="IC43" s="22" t="s">
        <v>135</v>
      </c>
      <c r="ID43" s="22">
        <v>21</v>
      </c>
      <c r="IE43" s="23" t="s">
        <v>66</v>
      </c>
      <c r="IF43" s="23"/>
      <c r="IG43" s="23"/>
      <c r="IH43" s="23"/>
      <c r="II43" s="23"/>
    </row>
    <row r="44" spans="1:243" s="22" customFormat="1" ht="15.75">
      <c r="A44" s="59">
        <v>6</v>
      </c>
      <c r="B44" s="60" t="s">
        <v>73</v>
      </c>
      <c r="C44" s="39" t="s">
        <v>136</v>
      </c>
      <c r="D44" s="65"/>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7"/>
      <c r="IA44" s="22">
        <v>6</v>
      </c>
      <c r="IB44" s="22" t="s">
        <v>73</v>
      </c>
      <c r="IC44" s="22" t="s">
        <v>136</v>
      </c>
      <c r="IE44" s="23"/>
      <c r="IF44" s="23"/>
      <c r="IG44" s="23"/>
      <c r="IH44" s="23"/>
      <c r="II44" s="23"/>
    </row>
    <row r="45" spans="1:243" s="22" customFormat="1" ht="409.5">
      <c r="A45" s="63">
        <v>6.01</v>
      </c>
      <c r="B45" s="60" t="s">
        <v>96</v>
      </c>
      <c r="C45" s="39" t="s">
        <v>137</v>
      </c>
      <c r="D45" s="65"/>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7"/>
      <c r="IA45" s="22">
        <v>6.01</v>
      </c>
      <c r="IB45" s="22" t="s">
        <v>96</v>
      </c>
      <c r="IC45" s="22" t="s">
        <v>137</v>
      </c>
      <c r="IE45" s="23"/>
      <c r="IF45" s="23"/>
      <c r="IG45" s="23"/>
      <c r="IH45" s="23"/>
      <c r="II45" s="23"/>
    </row>
    <row r="46" spans="1:243" s="22" customFormat="1" ht="213.75">
      <c r="A46" s="59">
        <v>6.02</v>
      </c>
      <c r="B46" s="60" t="s">
        <v>97</v>
      </c>
      <c r="C46" s="39" t="s">
        <v>138</v>
      </c>
      <c r="D46" s="61">
        <v>72</v>
      </c>
      <c r="E46" s="62" t="s">
        <v>52</v>
      </c>
      <c r="F46" s="63">
        <v>1649.23</v>
      </c>
      <c r="G46" s="40"/>
      <c r="H46" s="24"/>
      <c r="I46" s="47" t="s">
        <v>38</v>
      </c>
      <c r="J46" s="48">
        <f aca="true" t="shared" si="4" ref="J46:J75">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75">ROUND(total_amount_ba($B$2,$D$2,D46,F46,J46,K46,M46),0)</f>
        <v>118745</v>
      </c>
      <c r="BB46" s="54">
        <f aca="true" t="shared" si="6" ref="BB46:BB75">BA46+SUM(N46:AZ46)</f>
        <v>118745</v>
      </c>
      <c r="BC46" s="50" t="str">
        <f aca="true" t="shared" si="7" ref="BC46:BC75">SpellNumber(L46,BB46)</f>
        <v>INR  One Lakh Eighteen Thousand Seven Hundred &amp; Forty Five  Only</v>
      </c>
      <c r="IA46" s="22">
        <v>6.02</v>
      </c>
      <c r="IB46" s="22" t="s">
        <v>97</v>
      </c>
      <c r="IC46" s="22" t="s">
        <v>138</v>
      </c>
      <c r="ID46" s="22">
        <v>72</v>
      </c>
      <c r="IE46" s="23" t="s">
        <v>52</v>
      </c>
      <c r="IF46" s="23"/>
      <c r="IG46" s="23"/>
      <c r="IH46" s="23"/>
      <c r="II46" s="23"/>
    </row>
    <row r="47" spans="1:243" s="22" customFormat="1" ht="15.75">
      <c r="A47" s="59">
        <v>7</v>
      </c>
      <c r="B47" s="60" t="s">
        <v>53</v>
      </c>
      <c r="C47" s="39" t="s">
        <v>139</v>
      </c>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7"/>
      <c r="IA47" s="22">
        <v>7</v>
      </c>
      <c r="IB47" s="22" t="s">
        <v>53</v>
      </c>
      <c r="IC47" s="22" t="s">
        <v>139</v>
      </c>
      <c r="IE47" s="23"/>
      <c r="IF47" s="23"/>
      <c r="IG47" s="23"/>
      <c r="IH47" s="23"/>
      <c r="II47" s="23"/>
    </row>
    <row r="48" spans="1:243" s="22" customFormat="1" ht="15.75">
      <c r="A48" s="59">
        <v>7.01</v>
      </c>
      <c r="B48" s="60" t="s">
        <v>184</v>
      </c>
      <c r="C48" s="39" t="s">
        <v>140</v>
      </c>
      <c r="D48" s="65"/>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7"/>
      <c r="IA48" s="22">
        <v>7.01</v>
      </c>
      <c r="IB48" s="22" t="s">
        <v>184</v>
      </c>
      <c r="IC48" s="22" t="s">
        <v>140</v>
      </c>
      <c r="IE48" s="23"/>
      <c r="IF48" s="23"/>
      <c r="IG48" s="23"/>
      <c r="IH48" s="23"/>
      <c r="II48" s="23"/>
    </row>
    <row r="49" spans="1:243" s="22" customFormat="1" ht="28.5">
      <c r="A49" s="59">
        <v>7.02</v>
      </c>
      <c r="B49" s="60" t="s">
        <v>177</v>
      </c>
      <c r="C49" s="39" t="s">
        <v>141</v>
      </c>
      <c r="D49" s="61">
        <v>24</v>
      </c>
      <c r="E49" s="62" t="s">
        <v>52</v>
      </c>
      <c r="F49" s="63">
        <v>231.08</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5546</v>
      </c>
      <c r="BB49" s="54">
        <f t="shared" si="6"/>
        <v>5546</v>
      </c>
      <c r="BC49" s="50" t="str">
        <f t="shared" si="7"/>
        <v>INR  Five Thousand Five Hundred &amp; Forty Six  Only</v>
      </c>
      <c r="IA49" s="22">
        <v>7.02</v>
      </c>
      <c r="IB49" s="22" t="s">
        <v>177</v>
      </c>
      <c r="IC49" s="22" t="s">
        <v>141</v>
      </c>
      <c r="ID49" s="22">
        <v>24</v>
      </c>
      <c r="IE49" s="23" t="s">
        <v>52</v>
      </c>
      <c r="IF49" s="23"/>
      <c r="IG49" s="23"/>
      <c r="IH49" s="23"/>
      <c r="II49" s="23"/>
    </row>
    <row r="50" spans="1:243" s="22" customFormat="1" ht="28.5">
      <c r="A50" s="59">
        <v>7.03</v>
      </c>
      <c r="B50" s="60" t="s">
        <v>176</v>
      </c>
      <c r="C50" s="39" t="s">
        <v>142</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IA50" s="22">
        <v>7.03</v>
      </c>
      <c r="IB50" s="22" t="s">
        <v>176</v>
      </c>
      <c r="IC50" s="22" t="s">
        <v>142</v>
      </c>
      <c r="IE50" s="23"/>
      <c r="IF50" s="23"/>
      <c r="IG50" s="23"/>
      <c r="IH50" s="23"/>
      <c r="II50" s="23"/>
    </row>
    <row r="51" spans="1:243" s="22" customFormat="1" ht="28.5">
      <c r="A51" s="59">
        <v>7.04</v>
      </c>
      <c r="B51" s="60" t="s">
        <v>177</v>
      </c>
      <c r="C51" s="39" t="s">
        <v>143</v>
      </c>
      <c r="D51" s="61">
        <v>24</v>
      </c>
      <c r="E51" s="62" t="s">
        <v>52</v>
      </c>
      <c r="F51" s="63">
        <v>266.46</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6395</v>
      </c>
      <c r="BB51" s="54">
        <f t="shared" si="6"/>
        <v>6395</v>
      </c>
      <c r="BC51" s="50" t="str">
        <f t="shared" si="7"/>
        <v>INR  Six Thousand Three Hundred &amp; Ninety Five  Only</v>
      </c>
      <c r="IA51" s="22">
        <v>7.04</v>
      </c>
      <c r="IB51" s="22" t="s">
        <v>177</v>
      </c>
      <c r="IC51" s="22" t="s">
        <v>143</v>
      </c>
      <c r="ID51" s="22">
        <v>24</v>
      </c>
      <c r="IE51" s="23" t="s">
        <v>52</v>
      </c>
      <c r="IF51" s="23"/>
      <c r="IG51" s="23"/>
      <c r="IH51" s="23"/>
      <c r="II51" s="23"/>
    </row>
    <row r="52" spans="1:243" s="22" customFormat="1" ht="85.5">
      <c r="A52" s="59">
        <v>7.05</v>
      </c>
      <c r="B52" s="60" t="s">
        <v>98</v>
      </c>
      <c r="C52" s="39" t="s">
        <v>144</v>
      </c>
      <c r="D52" s="65"/>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7"/>
      <c r="IA52" s="22">
        <v>7.05</v>
      </c>
      <c r="IB52" s="22" t="s">
        <v>98</v>
      </c>
      <c r="IC52" s="22" t="s">
        <v>144</v>
      </c>
      <c r="IE52" s="23"/>
      <c r="IF52" s="23"/>
      <c r="IG52" s="23"/>
      <c r="IH52" s="23"/>
      <c r="II52" s="23"/>
    </row>
    <row r="53" spans="1:243" s="22" customFormat="1" ht="21" customHeight="1">
      <c r="A53" s="59">
        <v>7.06</v>
      </c>
      <c r="B53" s="60" t="s">
        <v>82</v>
      </c>
      <c r="C53" s="39" t="s">
        <v>145</v>
      </c>
      <c r="D53" s="61">
        <v>30</v>
      </c>
      <c r="E53" s="62" t="s">
        <v>52</v>
      </c>
      <c r="F53" s="63">
        <v>76.41</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2292</v>
      </c>
      <c r="BB53" s="54">
        <f t="shared" si="6"/>
        <v>2292</v>
      </c>
      <c r="BC53" s="50" t="str">
        <f t="shared" si="7"/>
        <v>INR  Two Thousand Two Hundred &amp; Ninety Two  Only</v>
      </c>
      <c r="IA53" s="22">
        <v>7.06</v>
      </c>
      <c r="IB53" s="22" t="s">
        <v>82</v>
      </c>
      <c r="IC53" s="22" t="s">
        <v>145</v>
      </c>
      <c r="ID53" s="22">
        <v>30</v>
      </c>
      <c r="IE53" s="23" t="s">
        <v>52</v>
      </c>
      <c r="IF53" s="23"/>
      <c r="IG53" s="23"/>
      <c r="IH53" s="23"/>
      <c r="II53" s="23"/>
    </row>
    <row r="54" spans="1:243" s="22" customFormat="1" ht="34.5" customHeight="1">
      <c r="A54" s="59">
        <v>7.07</v>
      </c>
      <c r="B54" s="60" t="s">
        <v>185</v>
      </c>
      <c r="C54" s="39" t="s">
        <v>146</v>
      </c>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7"/>
      <c r="IA54" s="22">
        <v>7.07</v>
      </c>
      <c r="IB54" s="22" t="s">
        <v>185</v>
      </c>
      <c r="IC54" s="22" t="s">
        <v>146</v>
      </c>
      <c r="IE54" s="23"/>
      <c r="IF54" s="23"/>
      <c r="IG54" s="23"/>
      <c r="IH54" s="23"/>
      <c r="II54" s="23"/>
    </row>
    <row r="55" spans="1:243" s="22" customFormat="1" ht="57">
      <c r="A55" s="59">
        <v>7.08</v>
      </c>
      <c r="B55" s="60" t="s">
        <v>186</v>
      </c>
      <c r="C55" s="39" t="s">
        <v>147</v>
      </c>
      <c r="D55" s="61">
        <v>5</v>
      </c>
      <c r="E55" s="62" t="s">
        <v>52</v>
      </c>
      <c r="F55" s="63">
        <v>144.41</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722</v>
      </c>
      <c r="BB55" s="54">
        <f t="shared" si="6"/>
        <v>722</v>
      </c>
      <c r="BC55" s="50" t="str">
        <f t="shared" si="7"/>
        <v>INR  Seven Hundred &amp; Twenty Two  Only</v>
      </c>
      <c r="IA55" s="22">
        <v>7.08</v>
      </c>
      <c r="IB55" s="22" t="s">
        <v>186</v>
      </c>
      <c r="IC55" s="22" t="s">
        <v>147</v>
      </c>
      <c r="ID55" s="22">
        <v>5</v>
      </c>
      <c r="IE55" s="23" t="s">
        <v>52</v>
      </c>
      <c r="IF55" s="23"/>
      <c r="IG55" s="23"/>
      <c r="IH55" s="23"/>
      <c r="II55" s="23"/>
    </row>
    <row r="56" spans="1:243" s="22" customFormat="1" ht="42.75">
      <c r="A56" s="59">
        <v>7.09</v>
      </c>
      <c r="B56" s="60" t="s">
        <v>187</v>
      </c>
      <c r="C56" s="39" t="s">
        <v>148</v>
      </c>
      <c r="D56" s="65"/>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7"/>
      <c r="IA56" s="22">
        <v>7.09</v>
      </c>
      <c r="IB56" s="22" t="s">
        <v>187</v>
      </c>
      <c r="IC56" s="22" t="s">
        <v>148</v>
      </c>
      <c r="IE56" s="23"/>
      <c r="IF56" s="23"/>
      <c r="IG56" s="23"/>
      <c r="IH56" s="23"/>
      <c r="II56" s="23"/>
    </row>
    <row r="57" spans="1:243" s="22" customFormat="1" ht="18.75" customHeight="1">
      <c r="A57" s="59">
        <v>7.1</v>
      </c>
      <c r="B57" s="64" t="s">
        <v>82</v>
      </c>
      <c r="C57" s="39" t="s">
        <v>149</v>
      </c>
      <c r="D57" s="61">
        <v>110</v>
      </c>
      <c r="E57" s="62" t="s">
        <v>52</v>
      </c>
      <c r="F57" s="63">
        <v>112.8</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12408</v>
      </c>
      <c r="BB57" s="54">
        <f t="shared" si="6"/>
        <v>12408</v>
      </c>
      <c r="BC57" s="50" t="str">
        <f t="shared" si="7"/>
        <v>INR  Twelve Thousand Four Hundred &amp; Eight  Only</v>
      </c>
      <c r="IA57" s="22">
        <v>7.1</v>
      </c>
      <c r="IB57" s="22" t="s">
        <v>82</v>
      </c>
      <c r="IC57" s="22" t="s">
        <v>149</v>
      </c>
      <c r="ID57" s="22">
        <v>110</v>
      </c>
      <c r="IE57" s="23" t="s">
        <v>52</v>
      </c>
      <c r="IF57" s="23"/>
      <c r="IG57" s="23"/>
      <c r="IH57" s="23"/>
      <c r="II57" s="23"/>
    </row>
    <row r="58" spans="1:243" s="22" customFormat="1" ht="42.75">
      <c r="A58" s="59">
        <v>7.11</v>
      </c>
      <c r="B58" s="64" t="s">
        <v>81</v>
      </c>
      <c r="C58" s="39" t="s">
        <v>150</v>
      </c>
      <c r="D58" s="6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7"/>
      <c r="IA58" s="22">
        <v>7.11</v>
      </c>
      <c r="IB58" s="22" t="s">
        <v>81</v>
      </c>
      <c r="IC58" s="22" t="s">
        <v>150</v>
      </c>
      <c r="IE58" s="23"/>
      <c r="IF58" s="23"/>
      <c r="IG58" s="23"/>
      <c r="IH58" s="23"/>
      <c r="II58" s="23"/>
    </row>
    <row r="59" spans="1:243" s="22" customFormat="1" ht="18" customHeight="1">
      <c r="A59" s="63">
        <v>7.12</v>
      </c>
      <c r="B59" s="60" t="s">
        <v>82</v>
      </c>
      <c r="C59" s="39" t="s">
        <v>151</v>
      </c>
      <c r="D59" s="61">
        <v>7.56</v>
      </c>
      <c r="E59" s="62" t="s">
        <v>52</v>
      </c>
      <c r="F59" s="63">
        <v>106.57</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806</v>
      </c>
      <c r="BB59" s="54">
        <f t="shared" si="6"/>
        <v>806</v>
      </c>
      <c r="BC59" s="50" t="str">
        <f t="shared" si="7"/>
        <v>INR  Eight Hundred &amp; Six  Only</v>
      </c>
      <c r="IA59" s="22">
        <v>7.12</v>
      </c>
      <c r="IB59" s="22" t="s">
        <v>82</v>
      </c>
      <c r="IC59" s="22" t="s">
        <v>151</v>
      </c>
      <c r="ID59" s="22">
        <v>7.56</v>
      </c>
      <c r="IE59" s="23" t="s">
        <v>52</v>
      </c>
      <c r="IF59" s="23"/>
      <c r="IG59" s="23"/>
      <c r="IH59" s="23"/>
      <c r="II59" s="23"/>
    </row>
    <row r="60" spans="1:243" s="22" customFormat="1" ht="78.75" customHeight="1">
      <c r="A60" s="59">
        <v>7.13</v>
      </c>
      <c r="B60" s="64" t="s">
        <v>100</v>
      </c>
      <c r="C60" s="39" t="s">
        <v>152</v>
      </c>
      <c r="D60" s="61">
        <v>140</v>
      </c>
      <c r="E60" s="62" t="s">
        <v>52</v>
      </c>
      <c r="F60" s="63">
        <v>100.96</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14134</v>
      </c>
      <c r="BB60" s="54">
        <f t="shared" si="6"/>
        <v>14134</v>
      </c>
      <c r="BC60" s="50" t="str">
        <f t="shared" si="7"/>
        <v>INR  Fourteen Thousand One Hundred &amp; Thirty Four  Only</v>
      </c>
      <c r="IA60" s="22">
        <v>7.13</v>
      </c>
      <c r="IB60" s="22" t="s">
        <v>100</v>
      </c>
      <c r="IC60" s="22" t="s">
        <v>152</v>
      </c>
      <c r="ID60" s="22">
        <v>140</v>
      </c>
      <c r="IE60" s="23" t="s">
        <v>52</v>
      </c>
      <c r="IF60" s="23"/>
      <c r="IG60" s="23"/>
      <c r="IH60" s="23"/>
      <c r="II60" s="23"/>
    </row>
    <row r="61" spans="1:243" s="22" customFormat="1" ht="77.25" customHeight="1">
      <c r="A61" s="59">
        <v>7.14</v>
      </c>
      <c r="B61" s="60" t="s">
        <v>101</v>
      </c>
      <c r="C61" s="39" t="s">
        <v>153</v>
      </c>
      <c r="D61" s="61">
        <v>86</v>
      </c>
      <c r="E61" s="62" t="s">
        <v>52</v>
      </c>
      <c r="F61" s="63">
        <v>16</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1376</v>
      </c>
      <c r="BB61" s="54">
        <f t="shared" si="6"/>
        <v>1376</v>
      </c>
      <c r="BC61" s="50" t="str">
        <f t="shared" si="7"/>
        <v>INR  One Thousand Three Hundred &amp; Seventy Six  Only</v>
      </c>
      <c r="IA61" s="22">
        <v>7.14</v>
      </c>
      <c r="IB61" s="22" t="s">
        <v>101</v>
      </c>
      <c r="IC61" s="22" t="s">
        <v>153</v>
      </c>
      <c r="ID61" s="22">
        <v>86</v>
      </c>
      <c r="IE61" s="23" t="s">
        <v>52</v>
      </c>
      <c r="IF61" s="23"/>
      <c r="IG61" s="23"/>
      <c r="IH61" s="23"/>
      <c r="II61" s="23"/>
    </row>
    <row r="62" spans="1:243" s="22" customFormat="1" ht="49.5" customHeight="1">
      <c r="A62" s="63">
        <v>7.15</v>
      </c>
      <c r="B62" s="60" t="s">
        <v>99</v>
      </c>
      <c r="C62" s="39" t="s">
        <v>154</v>
      </c>
      <c r="D62" s="6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7"/>
      <c r="IA62" s="22">
        <v>7.15</v>
      </c>
      <c r="IB62" s="22" t="s">
        <v>99</v>
      </c>
      <c r="IC62" s="22" t="s">
        <v>154</v>
      </c>
      <c r="IE62" s="23"/>
      <c r="IF62" s="23"/>
      <c r="IG62" s="23"/>
      <c r="IH62" s="23"/>
      <c r="II62" s="23"/>
    </row>
    <row r="63" spans="1:243" s="22" customFormat="1" ht="28.5">
      <c r="A63" s="59">
        <v>7.16</v>
      </c>
      <c r="B63" s="64" t="s">
        <v>103</v>
      </c>
      <c r="C63" s="39" t="s">
        <v>155</v>
      </c>
      <c r="D63" s="61">
        <v>25</v>
      </c>
      <c r="E63" s="62" t="s">
        <v>52</v>
      </c>
      <c r="F63" s="63">
        <v>70.1</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1753</v>
      </c>
      <c r="BB63" s="54">
        <f t="shared" si="6"/>
        <v>1753</v>
      </c>
      <c r="BC63" s="50" t="str">
        <f t="shared" si="7"/>
        <v>INR  One Thousand Seven Hundred &amp; Fifty Three  Only</v>
      </c>
      <c r="IA63" s="22">
        <v>7.16</v>
      </c>
      <c r="IB63" s="22" t="s">
        <v>103</v>
      </c>
      <c r="IC63" s="22" t="s">
        <v>155</v>
      </c>
      <c r="ID63" s="22">
        <v>25</v>
      </c>
      <c r="IE63" s="23" t="s">
        <v>52</v>
      </c>
      <c r="IF63" s="23"/>
      <c r="IG63" s="23"/>
      <c r="IH63" s="23"/>
      <c r="II63" s="23"/>
    </row>
    <row r="64" spans="1:243" s="22" customFormat="1" ht="89.25" customHeight="1">
      <c r="A64" s="59">
        <v>7.17</v>
      </c>
      <c r="B64" s="64" t="s">
        <v>102</v>
      </c>
      <c r="C64" s="39" t="s">
        <v>156</v>
      </c>
      <c r="D64" s="6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7"/>
      <c r="IA64" s="22">
        <v>7.17</v>
      </c>
      <c r="IB64" s="22" t="s">
        <v>102</v>
      </c>
      <c r="IC64" s="22" t="s">
        <v>156</v>
      </c>
      <c r="IE64" s="23"/>
      <c r="IF64" s="23"/>
      <c r="IG64" s="23"/>
      <c r="IH64" s="23"/>
      <c r="II64" s="23"/>
    </row>
    <row r="65" spans="1:243" s="22" customFormat="1" ht="28.5">
      <c r="A65" s="63">
        <v>7.18</v>
      </c>
      <c r="B65" s="60" t="s">
        <v>103</v>
      </c>
      <c r="C65" s="39" t="s">
        <v>157</v>
      </c>
      <c r="D65" s="61">
        <v>235</v>
      </c>
      <c r="E65" s="62" t="s">
        <v>52</v>
      </c>
      <c r="F65" s="63">
        <v>42.13</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9901</v>
      </c>
      <c r="BB65" s="54">
        <f t="shared" si="6"/>
        <v>9901</v>
      </c>
      <c r="BC65" s="50" t="str">
        <f t="shared" si="7"/>
        <v>INR  Nine Thousand Nine Hundred &amp; One  Only</v>
      </c>
      <c r="IA65" s="22">
        <v>7.18</v>
      </c>
      <c r="IB65" s="22" t="s">
        <v>103</v>
      </c>
      <c r="IC65" s="22" t="s">
        <v>157</v>
      </c>
      <c r="ID65" s="22">
        <v>235</v>
      </c>
      <c r="IE65" s="23" t="s">
        <v>52</v>
      </c>
      <c r="IF65" s="23"/>
      <c r="IG65" s="23"/>
      <c r="IH65" s="23"/>
      <c r="II65" s="23"/>
    </row>
    <row r="66" spans="1:243" s="22" customFormat="1" ht="24" customHeight="1">
      <c r="A66" s="59">
        <v>8</v>
      </c>
      <c r="B66" s="60" t="s">
        <v>104</v>
      </c>
      <c r="C66" s="39" t="s">
        <v>158</v>
      </c>
      <c r="D66" s="6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7"/>
      <c r="IA66" s="22">
        <v>8</v>
      </c>
      <c r="IB66" s="22" t="s">
        <v>104</v>
      </c>
      <c r="IC66" s="22" t="s">
        <v>158</v>
      </c>
      <c r="IE66" s="23"/>
      <c r="IF66" s="23"/>
      <c r="IG66" s="23"/>
      <c r="IH66" s="23"/>
      <c r="II66" s="23"/>
    </row>
    <row r="67" spans="1:243" s="22" customFormat="1" ht="131.25" customHeight="1">
      <c r="A67" s="59">
        <v>8.01</v>
      </c>
      <c r="B67" s="60" t="s">
        <v>105</v>
      </c>
      <c r="C67" s="39" t="s">
        <v>159</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IA67" s="22">
        <v>8.01</v>
      </c>
      <c r="IB67" s="22" t="s">
        <v>105</v>
      </c>
      <c r="IC67" s="22" t="s">
        <v>159</v>
      </c>
      <c r="IE67" s="23"/>
      <c r="IF67" s="23"/>
      <c r="IG67" s="23"/>
      <c r="IH67" s="23"/>
      <c r="II67" s="23"/>
    </row>
    <row r="68" spans="1:243" s="22" customFormat="1" ht="33" customHeight="1">
      <c r="A68" s="63">
        <v>8.02</v>
      </c>
      <c r="B68" s="60" t="s">
        <v>106</v>
      </c>
      <c r="C68" s="39" t="s">
        <v>160</v>
      </c>
      <c r="D68" s="61">
        <v>6</v>
      </c>
      <c r="E68" s="62" t="s">
        <v>52</v>
      </c>
      <c r="F68" s="63">
        <v>376.67</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2260</v>
      </c>
      <c r="BB68" s="54">
        <f t="shared" si="6"/>
        <v>2260</v>
      </c>
      <c r="BC68" s="50" t="str">
        <f t="shared" si="7"/>
        <v>INR  Two Thousand Two Hundred &amp; Sixty  Only</v>
      </c>
      <c r="IA68" s="22">
        <v>8.02</v>
      </c>
      <c r="IB68" s="22" t="s">
        <v>106</v>
      </c>
      <c r="IC68" s="22" t="s">
        <v>160</v>
      </c>
      <c r="ID68" s="22">
        <v>6</v>
      </c>
      <c r="IE68" s="23" t="s">
        <v>52</v>
      </c>
      <c r="IF68" s="23"/>
      <c r="IG68" s="23"/>
      <c r="IH68" s="23"/>
      <c r="II68" s="23"/>
    </row>
    <row r="69" spans="1:243" s="22" customFormat="1" ht="15.75">
      <c r="A69" s="59">
        <v>9</v>
      </c>
      <c r="B69" s="64" t="s">
        <v>107</v>
      </c>
      <c r="C69" s="39" t="s">
        <v>161</v>
      </c>
      <c r="D69" s="65"/>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7"/>
      <c r="IA69" s="22">
        <v>9</v>
      </c>
      <c r="IB69" s="22" t="s">
        <v>107</v>
      </c>
      <c r="IC69" s="22" t="s">
        <v>161</v>
      </c>
      <c r="IE69" s="23"/>
      <c r="IF69" s="23"/>
      <c r="IG69" s="23"/>
      <c r="IH69" s="23"/>
      <c r="II69" s="23"/>
    </row>
    <row r="70" spans="1:243" s="22" customFormat="1" ht="71.25">
      <c r="A70" s="59">
        <v>9.01</v>
      </c>
      <c r="B70" s="64" t="s">
        <v>108</v>
      </c>
      <c r="C70" s="39" t="s">
        <v>162</v>
      </c>
      <c r="D70" s="6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7"/>
      <c r="IA70" s="22">
        <v>9.01</v>
      </c>
      <c r="IB70" s="22" t="s">
        <v>108</v>
      </c>
      <c r="IC70" s="22" t="s">
        <v>162</v>
      </c>
      <c r="IE70" s="23"/>
      <c r="IF70" s="23"/>
      <c r="IG70" s="23"/>
      <c r="IH70" s="23"/>
      <c r="II70" s="23"/>
    </row>
    <row r="71" spans="1:243" s="22" customFormat="1" ht="22.5" customHeight="1">
      <c r="A71" s="63">
        <v>9.02</v>
      </c>
      <c r="B71" s="60" t="s">
        <v>178</v>
      </c>
      <c r="C71" s="39" t="s">
        <v>163</v>
      </c>
      <c r="D71" s="61">
        <v>3</v>
      </c>
      <c r="E71" s="62" t="s">
        <v>65</v>
      </c>
      <c r="F71" s="63">
        <v>240.68</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722</v>
      </c>
      <c r="BB71" s="54">
        <f t="shared" si="6"/>
        <v>722</v>
      </c>
      <c r="BC71" s="50" t="str">
        <f t="shared" si="7"/>
        <v>INR  Seven Hundred &amp; Twenty Two  Only</v>
      </c>
      <c r="IA71" s="22">
        <v>9.02</v>
      </c>
      <c r="IB71" s="22" t="s">
        <v>178</v>
      </c>
      <c r="IC71" s="22" t="s">
        <v>163</v>
      </c>
      <c r="ID71" s="22">
        <v>3</v>
      </c>
      <c r="IE71" s="23" t="s">
        <v>65</v>
      </c>
      <c r="IF71" s="23"/>
      <c r="IG71" s="23"/>
      <c r="IH71" s="23"/>
      <c r="II71" s="23"/>
    </row>
    <row r="72" spans="1:243" s="22" customFormat="1" ht="62.25" customHeight="1">
      <c r="A72" s="59">
        <v>9.03</v>
      </c>
      <c r="B72" s="60" t="s">
        <v>188</v>
      </c>
      <c r="C72" s="39" t="s">
        <v>164</v>
      </c>
      <c r="D72" s="6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7"/>
      <c r="IA72" s="22">
        <v>9.03</v>
      </c>
      <c r="IB72" s="22" t="s">
        <v>188</v>
      </c>
      <c r="IC72" s="22" t="s">
        <v>164</v>
      </c>
      <c r="IE72" s="23"/>
      <c r="IF72" s="23"/>
      <c r="IG72" s="23"/>
      <c r="IH72" s="23"/>
      <c r="II72" s="23"/>
    </row>
    <row r="73" spans="1:243" s="22" customFormat="1" ht="28.5">
      <c r="A73" s="59">
        <v>9.04</v>
      </c>
      <c r="B73" s="60" t="s">
        <v>189</v>
      </c>
      <c r="C73" s="39" t="s">
        <v>165</v>
      </c>
      <c r="D73" s="61">
        <v>0.63</v>
      </c>
      <c r="E73" s="62" t="s">
        <v>64</v>
      </c>
      <c r="F73" s="63">
        <v>2933.71</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1848</v>
      </c>
      <c r="BB73" s="54">
        <f t="shared" si="6"/>
        <v>1848</v>
      </c>
      <c r="BC73" s="50" t="str">
        <f t="shared" si="7"/>
        <v>INR  One Thousand Eight Hundred &amp; Forty Eight  Only</v>
      </c>
      <c r="IA73" s="22">
        <v>9.04</v>
      </c>
      <c r="IB73" s="22" t="s">
        <v>189</v>
      </c>
      <c r="IC73" s="22" t="s">
        <v>165</v>
      </c>
      <c r="ID73" s="22">
        <v>0.63</v>
      </c>
      <c r="IE73" s="23" t="s">
        <v>64</v>
      </c>
      <c r="IF73" s="23"/>
      <c r="IG73" s="23"/>
      <c r="IH73" s="23"/>
      <c r="II73" s="23"/>
    </row>
    <row r="74" spans="1:243" s="22" customFormat="1" ht="88.5" customHeight="1">
      <c r="A74" s="63">
        <v>9.05</v>
      </c>
      <c r="B74" s="60" t="s">
        <v>190</v>
      </c>
      <c r="C74" s="39" t="s">
        <v>166</v>
      </c>
      <c r="D74" s="61">
        <v>95</v>
      </c>
      <c r="E74" s="62" t="s">
        <v>52</v>
      </c>
      <c r="F74" s="63">
        <v>36.82</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3498</v>
      </c>
      <c r="BB74" s="54">
        <f t="shared" si="6"/>
        <v>3498</v>
      </c>
      <c r="BC74" s="50" t="str">
        <f t="shared" si="7"/>
        <v>INR  Three Thousand Four Hundred &amp; Ninety Eight  Only</v>
      </c>
      <c r="IA74" s="22">
        <v>9.05</v>
      </c>
      <c r="IB74" s="22" t="s">
        <v>190</v>
      </c>
      <c r="IC74" s="22" t="s">
        <v>166</v>
      </c>
      <c r="ID74" s="22">
        <v>95</v>
      </c>
      <c r="IE74" s="23" t="s">
        <v>52</v>
      </c>
      <c r="IF74" s="23"/>
      <c r="IG74" s="23"/>
      <c r="IH74" s="23"/>
      <c r="II74" s="23"/>
    </row>
    <row r="75" spans="1:243" s="22" customFormat="1" ht="128.25">
      <c r="A75" s="59">
        <v>9.06</v>
      </c>
      <c r="B75" s="64" t="s">
        <v>191</v>
      </c>
      <c r="C75" s="39" t="s">
        <v>167</v>
      </c>
      <c r="D75" s="61">
        <v>5</v>
      </c>
      <c r="E75" s="62" t="s">
        <v>64</v>
      </c>
      <c r="F75" s="63">
        <v>121.74</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609</v>
      </c>
      <c r="BB75" s="54">
        <f t="shared" si="6"/>
        <v>609</v>
      </c>
      <c r="BC75" s="50" t="str">
        <f t="shared" si="7"/>
        <v>INR  Six Hundred &amp; Nine  Only</v>
      </c>
      <c r="IA75" s="22">
        <v>9.06</v>
      </c>
      <c r="IB75" s="22" t="s">
        <v>191</v>
      </c>
      <c r="IC75" s="22" t="s">
        <v>167</v>
      </c>
      <c r="ID75" s="22">
        <v>5</v>
      </c>
      <c r="IE75" s="23" t="s">
        <v>64</v>
      </c>
      <c r="IF75" s="23"/>
      <c r="IG75" s="23"/>
      <c r="IH75" s="23"/>
      <c r="II75" s="23"/>
    </row>
    <row r="76" spans="1:243" s="22" customFormat="1" ht="15.75">
      <c r="A76" s="59">
        <v>10</v>
      </c>
      <c r="B76" s="64" t="s">
        <v>109</v>
      </c>
      <c r="C76" s="39" t="s">
        <v>168</v>
      </c>
      <c r="D76" s="65"/>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7"/>
      <c r="IA76" s="22">
        <v>10</v>
      </c>
      <c r="IB76" s="22" t="s">
        <v>109</v>
      </c>
      <c r="IC76" s="22" t="s">
        <v>168</v>
      </c>
      <c r="IE76" s="23"/>
      <c r="IF76" s="23"/>
      <c r="IG76" s="23"/>
      <c r="IH76" s="23"/>
      <c r="II76" s="23"/>
    </row>
    <row r="77" spans="1:243" s="22" customFormat="1" ht="71.25">
      <c r="A77" s="63">
        <v>10.01</v>
      </c>
      <c r="B77" s="60" t="s">
        <v>110</v>
      </c>
      <c r="C77" s="39" t="s">
        <v>169</v>
      </c>
      <c r="D77" s="65"/>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7"/>
      <c r="IA77" s="22">
        <v>10.01</v>
      </c>
      <c r="IB77" s="22" t="s">
        <v>110</v>
      </c>
      <c r="IC77" s="22" t="s">
        <v>169</v>
      </c>
      <c r="IE77" s="23"/>
      <c r="IF77" s="23"/>
      <c r="IG77" s="23"/>
      <c r="IH77" s="23"/>
      <c r="II77" s="23"/>
    </row>
    <row r="78" spans="1:243" s="22" customFormat="1" ht="15.75">
      <c r="A78" s="59">
        <v>10.02</v>
      </c>
      <c r="B78" s="60" t="s">
        <v>111</v>
      </c>
      <c r="C78" s="39" t="s">
        <v>170</v>
      </c>
      <c r="D78" s="61">
        <v>2</v>
      </c>
      <c r="E78" s="62" t="s">
        <v>74</v>
      </c>
      <c r="F78" s="63">
        <v>249.8</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500</v>
      </c>
      <c r="BB78" s="54">
        <f>BA78+SUM(N78:AZ78)</f>
        <v>500</v>
      </c>
      <c r="BC78" s="50" t="str">
        <f>SpellNumber(L78,BB78)</f>
        <v>INR  Five Hundred    Only</v>
      </c>
      <c r="IA78" s="22">
        <v>10.02</v>
      </c>
      <c r="IB78" s="22" t="s">
        <v>111</v>
      </c>
      <c r="IC78" s="22" t="s">
        <v>170</v>
      </c>
      <c r="ID78" s="22">
        <v>2</v>
      </c>
      <c r="IE78" s="23" t="s">
        <v>74</v>
      </c>
      <c r="IF78" s="23"/>
      <c r="IG78" s="23"/>
      <c r="IH78" s="23"/>
      <c r="II78" s="23"/>
    </row>
    <row r="79" spans="1:243" s="22" customFormat="1" ht="28.5">
      <c r="A79" s="59">
        <v>10.03</v>
      </c>
      <c r="B79" s="60" t="s">
        <v>112</v>
      </c>
      <c r="C79" s="39" t="s">
        <v>171</v>
      </c>
      <c r="D79" s="61">
        <v>4</v>
      </c>
      <c r="E79" s="62" t="s">
        <v>74</v>
      </c>
      <c r="F79" s="63">
        <v>301.7</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1207</v>
      </c>
      <c r="BB79" s="54">
        <f>BA79+SUM(N79:AZ79)</f>
        <v>1207</v>
      </c>
      <c r="BC79" s="50" t="str">
        <f>SpellNumber(L79,BB79)</f>
        <v>INR  One Thousand Two Hundred &amp; Seven  Only</v>
      </c>
      <c r="IA79" s="22">
        <v>10.03</v>
      </c>
      <c r="IB79" s="22" t="s">
        <v>112</v>
      </c>
      <c r="IC79" s="22" t="s">
        <v>171</v>
      </c>
      <c r="ID79" s="22">
        <v>4</v>
      </c>
      <c r="IE79" s="23" t="s">
        <v>74</v>
      </c>
      <c r="IF79" s="23"/>
      <c r="IG79" s="23"/>
      <c r="IH79" s="23"/>
      <c r="II79" s="23"/>
    </row>
    <row r="80" spans="1:243" s="22" customFormat="1" ht="28.5">
      <c r="A80" s="63">
        <v>10.04</v>
      </c>
      <c r="B80" s="60" t="s">
        <v>113</v>
      </c>
      <c r="C80" s="39" t="s">
        <v>172</v>
      </c>
      <c r="D80" s="61">
        <v>4.8</v>
      </c>
      <c r="E80" s="62" t="s">
        <v>74</v>
      </c>
      <c r="F80" s="63">
        <v>560.8</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2692</v>
      </c>
      <c r="BB80" s="54">
        <f>BA80+SUM(N80:AZ80)</f>
        <v>2692</v>
      </c>
      <c r="BC80" s="50" t="str">
        <f>SpellNumber(L80,BB80)</f>
        <v>INR  Two Thousand Six Hundred &amp; Ninety Two  Only</v>
      </c>
      <c r="IA80" s="22">
        <v>10.04</v>
      </c>
      <c r="IB80" s="22" t="s">
        <v>113</v>
      </c>
      <c r="IC80" s="22" t="s">
        <v>172</v>
      </c>
      <c r="ID80" s="22">
        <v>4.8</v>
      </c>
      <c r="IE80" s="23" t="s">
        <v>74</v>
      </c>
      <c r="IF80" s="23"/>
      <c r="IG80" s="23"/>
      <c r="IH80" s="23"/>
      <c r="II80" s="23"/>
    </row>
    <row r="81" spans="1:55" ht="28.5">
      <c r="A81" s="25" t="s">
        <v>46</v>
      </c>
      <c r="B81" s="26"/>
      <c r="C81" s="27"/>
      <c r="D81" s="43"/>
      <c r="E81" s="43"/>
      <c r="F81" s="43"/>
      <c r="G81" s="43"/>
      <c r="H81" s="55"/>
      <c r="I81" s="55"/>
      <c r="J81" s="55"/>
      <c r="K81" s="55"/>
      <c r="L81" s="56"/>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57">
        <f>SUM(BA13:BA80)</f>
        <v>234030</v>
      </c>
      <c r="BB81" s="58">
        <f>SUM(BB13:BB80)</f>
        <v>234030</v>
      </c>
      <c r="BC81" s="50" t="str">
        <f>SpellNumber(L81,BB81)</f>
        <v>  Two Lakh Thirty Four Thousand  &amp;Thirty  Only</v>
      </c>
    </row>
    <row r="82" spans="1:55" ht="29.25" customHeight="1">
      <c r="A82" s="26" t="s">
        <v>47</v>
      </c>
      <c r="B82" s="28"/>
      <c r="C82" s="29"/>
      <c r="D82" s="30"/>
      <c r="E82" s="44" t="s">
        <v>54</v>
      </c>
      <c r="F82" s="45"/>
      <c r="G82" s="31"/>
      <c r="H82" s="32"/>
      <c r="I82" s="32"/>
      <c r="J82" s="32"/>
      <c r="K82" s="33"/>
      <c r="L82" s="34"/>
      <c r="M82" s="35"/>
      <c r="N82" s="36"/>
      <c r="O82" s="22"/>
      <c r="P82" s="22"/>
      <c r="Q82" s="22"/>
      <c r="R82" s="22"/>
      <c r="S82" s="22"/>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7">
        <f>IF(ISBLANK(F82),0,IF(E82="Excess (+)",ROUND(BA81+(BA81*F82),2),IF(E82="Less (-)",ROUND(BA81+(BA81*F82*(-1)),2),IF(E82="At Par",BA81,0))))</f>
        <v>0</v>
      </c>
      <c r="BB82" s="38">
        <f>ROUND(BA82,0)</f>
        <v>0</v>
      </c>
      <c r="BC82" s="21" t="str">
        <f>SpellNumber($E$2,BB82)</f>
        <v>INR Zero Only</v>
      </c>
    </row>
    <row r="83" spans="1:55" ht="18">
      <c r="A83" s="25" t="s">
        <v>48</v>
      </c>
      <c r="B83" s="25"/>
      <c r="C83" s="69" t="str">
        <f>SpellNumber($E$2,BB82)</f>
        <v>INR Zero Only</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row>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9" ht="15"/>
    <row r="240" ht="15"/>
    <row r="241" ht="15"/>
    <row r="242" ht="15"/>
    <row r="243" ht="15"/>
    <row r="244" ht="15"/>
    <row r="245" ht="15"/>
    <row r="246" ht="15"/>
    <row r="247" ht="15"/>
    <row r="249" ht="15"/>
    <row r="250" ht="15"/>
    <row r="251" ht="15"/>
    <row r="252" ht="15"/>
    <row r="253" ht="15"/>
    <row r="254" ht="15"/>
    <row r="255" ht="15"/>
    <row r="256" ht="15"/>
    <row r="257" ht="15"/>
    <row r="258" ht="15"/>
    <row r="259" ht="15"/>
    <row r="261" ht="15"/>
    <row r="262" ht="15"/>
    <row r="263" ht="15"/>
    <row r="264" ht="15"/>
    <row r="265" ht="15"/>
    <row r="266" ht="15"/>
    <row r="267"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1" ht="15"/>
    <row r="292" ht="15"/>
    <row r="293" ht="15"/>
    <row r="294" ht="15"/>
  </sheetData>
  <sheetProtection password="9E83" sheet="1"/>
  <autoFilter ref="A11:BC83"/>
  <mergeCells count="41">
    <mergeCell ref="A9:BC9"/>
    <mergeCell ref="C83:BC83"/>
    <mergeCell ref="A1:L1"/>
    <mergeCell ref="A4:BC4"/>
    <mergeCell ref="A5:BC5"/>
    <mergeCell ref="A6:BC6"/>
    <mergeCell ref="A7:BC7"/>
    <mergeCell ref="B8:BC8"/>
    <mergeCell ref="D13:BC13"/>
    <mergeCell ref="D15:BC15"/>
    <mergeCell ref="D18:BC18"/>
    <mergeCell ref="D20:BC20"/>
    <mergeCell ref="D21:BC21"/>
    <mergeCell ref="D23:BC23"/>
    <mergeCell ref="D25:BC25"/>
    <mergeCell ref="D28:BC28"/>
    <mergeCell ref="D29:BC29"/>
    <mergeCell ref="D33:BC33"/>
    <mergeCell ref="D35:BC35"/>
    <mergeCell ref="D37:BC37"/>
    <mergeCell ref="D39:BC39"/>
    <mergeCell ref="D41:BC41"/>
    <mergeCell ref="D42:BC42"/>
    <mergeCell ref="D44:BC44"/>
    <mergeCell ref="D45:BC45"/>
    <mergeCell ref="D47:BC47"/>
    <mergeCell ref="D48:BC48"/>
    <mergeCell ref="D50:BC50"/>
    <mergeCell ref="D52:BC52"/>
    <mergeCell ref="D54:BC54"/>
    <mergeCell ref="D56:BC56"/>
    <mergeCell ref="D58:BC58"/>
    <mergeCell ref="D62:BC62"/>
    <mergeCell ref="D64:BC64"/>
    <mergeCell ref="D77:BC77"/>
    <mergeCell ref="D66:BC66"/>
    <mergeCell ref="D67:BC67"/>
    <mergeCell ref="D69:BC69"/>
    <mergeCell ref="D70:BC70"/>
    <mergeCell ref="D72:BC72"/>
    <mergeCell ref="D76:BC76"/>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list" allowBlank="1" showErrorMessage="1" sqref="E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allowBlank="1" showErrorMessage="1" sqref="D13 K14 D15 K16:K17 D18 K19 D20:D21 K22 D23 K24 D25 K26:K27 D28:D29 K30:K32 D33 K34 D35 K36 D37 K38 D39 K40 D41:D42 K43 D44:D45 K46 D47:D48 K49 D50 K51 D52 K53 D54 K55 D56 K57 D58 K59:K61 D62 K63 D64 K65 D66:D67 K68 D69:D70 K71 D72 K73:K75 D76:D77 K78:K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7 G19:H19 G22:H22 G24:H24 G26:H27 G30:H32 G34:H34 G36:H36 G38:H38 G40:H40 G43:H43 G46:H46 G49:H49 G51:H51 G53:H53 G55:H55 G57:H57 G59:H61 G63:H63 G65:H65 G68:H68 G71:H71 G73:H75 G78:H80">
      <formula1>0</formula1>
      <formula2>999999999999999</formula2>
    </dataValidation>
    <dataValidation allowBlank="1" showInputMessage="1" showErrorMessage="1" promptTitle="Addition / Deduction" prompt="Please Choose the correct One" sqref="J14 J16:J17 J19 J22 J24 J26:J27 J30:J32 J34 J36 J38 J40 J43 J46 J49 J51 J53 J55 J57 J59:J61 J63 J65 J68 J71 J73:J75 J78:J80">
      <formula1>0</formula1>
      <formula2>0</formula2>
    </dataValidation>
    <dataValidation type="list" showErrorMessage="1" sqref="I14 I16:I17 I19 I22 I24 I26:I27 I30:I32 I34 I36 I38 I40 I43 I46 I49 I51 I53 I55 I57 I59:I61 I63 I65 I68 I71 I73:I75 I78:I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7 N19:O19 N22:O22 N24:O24 N26:O27 N30:O32 N34:O34 N36:O36 N38:O38 N40:O40 N43:O43 N46:O46 N49:O49 N51:O51 N53:O53 N55:O55 N57:O57 N59:O61 N63:O63 N65:O65 N68:O68 N71:O71 N73:O75 N78: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R19 R22 R24 R26:R27 R30:R32 R34 R36 R38 R40 R43 R46 R49 R51 R53 R55 R57 R59:R61 R63 R65 R68 R71 R73:R75 R78: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Q19 Q22 Q24 Q26:Q27 Q30:Q32 Q34 Q36 Q38 Q40 Q43 Q46 Q49 Q51 Q53 Q55 Q57 Q59:Q61 Q63 Q65 Q68 Q71 Q73:Q75 Q78:Q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 M22 M24 M26:M27 M30:M32 M34 M36 M38 M40 M43 M46 M49 M51 M53 M55 M57 M59:M61 M63 M65 M68 M71 M73:M75 M78:M80">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D17 D19 D22 D24 D26:D27 D30:D32 D34 D36 D38 D40 D43 D46 D49 D51 D53 D55 D57 D59:D61 D63 D65 D68 D71 D73:D75 D78:D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F17 F19 F22 F24 F26:F27 F30:F32 F34 F36 F38 F40 F43 F46 F49 F51 F53 F55 F57 F59:F61 F63 F65 F68 F71 F73:F75 F78:F8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80 L79">
      <formula1>"INR"</formula1>
    </dataValidation>
    <dataValidation allowBlank="1" showInputMessage="1" showErrorMessage="1" promptTitle="Itemcode/Make" prompt="Please enter text" sqref="C13:C80">
      <formula1>0</formula1>
      <formula2>0</formula2>
    </dataValidation>
    <dataValidation type="decimal" allowBlank="1" showInputMessage="1" showErrorMessage="1" errorTitle="Invalid Entry" error="Only Numeric Values are allowed. " sqref="A13:A8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2022-02-22T06:44:47Z</cp:lastPrinted>
  <dcterms:created xsi:type="dcterms:W3CDTF">2009-01-30T06:42:42Z</dcterms:created>
  <dcterms:modified xsi:type="dcterms:W3CDTF">2022-03-02T10:01:29Z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