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<sst xmlns="http://schemas.openxmlformats.org/spreadsheetml/2006/main" count="296" uniqueCount="97">
  <si>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</si>
  <si>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</si>
  <si>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</si>
  <si>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</si>
  <si>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</si>
  <si>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</si>
  <si>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</si>
  <si>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</si>
  <si>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</si>
  <si>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</si>
  <si>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</si>
  <si>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</si>
  <si>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</si>
  <si>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</si>
  <si>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</si>
  <si>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</si>
  <si>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</si>
  <si>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</si>
  <si>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</si>
  <si>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</si>
  <si>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</si>
  <si>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</si>
  <si>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</si>
  <si>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</si>
  <si>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</si>
  <si>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</si>
  <si>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</si>
  <si>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</si>
  <si>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</si>
  <si>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</si>
  <si>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</si>
  <si>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</si>
  <si>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</si>
  <si>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</si>
  <si>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</si>
  <si>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</si>
  <si>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</si>
  <si>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</si>
  <si>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</si>
  <si>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</si>
  <si>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</si>
  <si>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</si>
  <si>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</si>
  <si>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</si>
  <si>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</si>
  <si>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</si>
  <si>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</si>
  <si>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</si>
  <si>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</si>
  <si>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</si>
  <si>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</si>
  <si>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1:3 (1 cement : 3 fine sand)</t>
  </si>
  <si>
    <t>Nominal concrete 1:3:6 or richer mix (i/c equivalent design mix)</t>
  </si>
  <si>
    <t>kg</t>
  </si>
  <si>
    <t>Cement mortar 1:6 (1 cement : 6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</si>
  <si>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</si>
  <si>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</si>
  <si>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Repairing of Institute boundary</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</si>
  <si>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</si>
  <si>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</si>
  <si>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</si>
  <si>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</si>
  <si>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</si>
  <si>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</si>
  <si>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</si>
  <si>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</si>
  <si>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</si>
  <si>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</si>
  <si>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</si>
  <si>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REINFORCED CEMENT CONCRETE</t>
  </si>
  <si>
    <t>Centering and shuttering including strutting, propping etc. and removal of form for</t>
  </si>
  <si>
    <t>Foundations, footings, bases of columns, etc. for mass concrete</t>
  </si>
  <si>
    <t>Columns, Pillars, Piers, Abutments, Posts and Struts</t>
  </si>
  <si>
    <t>Steel reinforcement for R.C.C. work including straightening, cutting, bending, placing in position and binding all complete upto plinth level.</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</si>
  <si>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</si>
  <si>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</si>
  <si>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</si>
  <si>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STEEL WORK</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</si>
  <si>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</si>
  <si>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</si>
  <si>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</si>
  <si>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</si>
  <si>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</si>
  <si>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15 mm cement plaster on rough side of single or half brick wall of mix:</t>
  </si>
  <si>
    <t>20 mm cement plaster of mix :</t>
  </si>
  <si>
    <t>1:4 (1 cement: 4 coarse sand)</t>
  </si>
  <si>
    <t>6 mm cement plaster of mix :</t>
  </si>
  <si>
    <t>Dismantling and Demolishing</t>
  </si>
  <si>
    <t>Demolishing cement concrete manually/ by mechanical means including disposal of material within 50 metres lead as per direction of Engineer - in - charge.</t>
  </si>
  <si>
    <t>ROAD WORK</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</si>
  <si>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</si>
  <si>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</si>
  <si>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</si>
  <si>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</si>
  <si>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Each</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</si>
  <si>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</si>
  <si>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Contract No:  37/C/D3/2022-23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</si>
</sst>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1"/>
  <sheetViews>
    <sheetView showGridLines="0" view="pageBreakPreview" zoomScaleNormal="85" zoomScaleSheetLayoutView="100" zoomScalePageLayoutView="0" workbookViewId="0" topLeftCell="A59">
      <selection activeCell="B60" sqref="B6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3" t="s">
        <v>58</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58</v>
      </c>
      <c r="IE13" s="22"/>
      <c r="IF13" s="22"/>
      <c r="IG13" s="22"/>
      <c r="IH13" s="22"/>
      <c r="II13" s="22"/>
    </row>
    <row r="14" spans="1:243" s="21" customFormat="1" ht="31.5">
      <c r="A14" s="60">
        <v>1.01</v>
      </c>
      <c r="B14" s="63" t="s">
        <v>59</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59</v>
      </c>
      <c r="IE14" s="22"/>
      <c r="IF14" s="22"/>
      <c r="IG14" s="22"/>
      <c r="IH14" s="22"/>
      <c r="II14" s="22"/>
    </row>
    <row r="15" spans="1:243" s="21" customFormat="1" ht="42.75">
      <c r="A15" s="60">
        <v>1.02</v>
      </c>
      <c r="B15" s="63" t="s">
        <v>60</v>
      </c>
      <c r="C15" s="34"/>
      <c r="D15" s="64">
        <v>30</v>
      </c>
      <c r="E15" s="65" t="s">
        <v>46</v>
      </c>
      <c r="F15" s="61">
        <v>178.85</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5365.5</v>
      </c>
      <c r="BB15" s="54">
        <f>BA15+SUM(N15:AZ15)</f>
        <v>5365.5</v>
      </c>
      <c r="BC15" s="59" t="str">
        <f>SpellNumber(L15,BB15)</f>
        <v>INR  Five Thousand Three Hundred &amp; Sixty Five  and Paise Fifty Only</v>
      </c>
      <c r="IA15" s="21">
        <v>1.02</v>
      </c>
      <c r="IB15" s="21" t="s">
        <v>60</v>
      </c>
      <c r="ID15" s="21">
        <v>30</v>
      </c>
      <c r="IE15" s="22" t="s">
        <v>46</v>
      </c>
      <c r="IF15" s="22"/>
      <c r="IG15" s="22"/>
      <c r="IH15" s="22"/>
      <c r="II15" s="22"/>
    </row>
    <row r="16" spans="1:243" s="21" customFormat="1" ht="15.75">
      <c r="A16" s="60">
        <v>2</v>
      </c>
      <c r="B16" s="63" t="s">
        <v>61</v>
      </c>
      <c r="C16" s="34"/>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61</v>
      </c>
      <c r="IE16" s="22"/>
      <c r="IF16" s="22"/>
      <c r="IG16" s="22"/>
      <c r="IH16" s="22"/>
      <c r="II16" s="22"/>
    </row>
    <row r="17" spans="1:243" s="21" customFormat="1" ht="79.5" customHeight="1">
      <c r="A17" s="60">
        <v>2.01</v>
      </c>
      <c r="B17" s="63" t="s">
        <v>62</v>
      </c>
      <c r="C17" s="34"/>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62</v>
      </c>
      <c r="IE17" s="22"/>
      <c r="IF17" s="22"/>
      <c r="IG17" s="22"/>
      <c r="IH17" s="22"/>
      <c r="II17" s="22"/>
    </row>
    <row r="18" spans="1:243" s="21" customFormat="1" ht="30" customHeight="1">
      <c r="A18" s="60">
        <v>2.02</v>
      </c>
      <c r="B18" s="63" t="s">
        <v>63</v>
      </c>
      <c r="C18" s="34"/>
      <c r="D18" s="64">
        <v>20</v>
      </c>
      <c r="E18" s="65" t="s">
        <v>43</v>
      </c>
      <c r="F18" s="61">
        <v>93.82</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1876.4</v>
      </c>
      <c r="BB18" s="54">
        <f>BA18+SUM(N18:AZ18)</f>
        <v>1876.4</v>
      </c>
      <c r="BC18" s="59" t="str">
        <f>SpellNumber(L18,BB18)</f>
        <v>INR  One Thousand Eight Hundred &amp; Seventy Six  and Paise Forty Only</v>
      </c>
      <c r="IA18" s="21">
        <v>2.02</v>
      </c>
      <c r="IB18" s="21" t="s">
        <v>63</v>
      </c>
      <c r="ID18" s="21">
        <v>20</v>
      </c>
      <c r="IE18" s="22" t="s">
        <v>43</v>
      </c>
      <c r="IF18" s="22"/>
      <c r="IG18" s="22"/>
      <c r="IH18" s="22"/>
      <c r="II18" s="22"/>
    </row>
    <row r="19" spans="1:243" s="21" customFormat="1" ht="93.75" customHeight="1">
      <c r="A19" s="60">
        <v>2.03</v>
      </c>
      <c r="B19" s="63" t="s">
        <v>64</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2.03</v>
      </c>
      <c r="IB19" s="21" t="s">
        <v>64</v>
      </c>
      <c r="IE19" s="22"/>
      <c r="IF19" s="22"/>
      <c r="IG19" s="22"/>
      <c r="IH19" s="22"/>
      <c r="II19" s="22"/>
    </row>
    <row r="20" spans="1:243" s="21" customFormat="1" ht="33" customHeight="1">
      <c r="A20" s="60">
        <v>2.04</v>
      </c>
      <c r="B20" s="63" t="s">
        <v>63</v>
      </c>
      <c r="C20" s="34"/>
      <c r="D20" s="64">
        <v>10</v>
      </c>
      <c r="E20" s="65" t="s">
        <v>46</v>
      </c>
      <c r="F20" s="61">
        <v>180.14</v>
      </c>
      <c r="G20" s="46"/>
      <c r="H20" s="40"/>
      <c r="I20" s="41" t="s">
        <v>33</v>
      </c>
      <c r="J20" s="42">
        <f>IF(I20="Less(-)",-1,1)</f>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1801.4</v>
      </c>
      <c r="BB20" s="54">
        <f>BA20+SUM(N20:AZ20)</f>
        <v>1801.4</v>
      </c>
      <c r="BC20" s="59" t="str">
        <f>SpellNumber(L20,BB20)</f>
        <v>INR  One Thousand Eight Hundred &amp; One  and Paise Forty Only</v>
      </c>
      <c r="IA20" s="21">
        <v>2.04</v>
      </c>
      <c r="IB20" s="21" t="s">
        <v>63</v>
      </c>
      <c r="ID20" s="21">
        <v>10</v>
      </c>
      <c r="IE20" s="22" t="s">
        <v>46</v>
      </c>
      <c r="IF20" s="22"/>
      <c r="IG20" s="22"/>
      <c r="IH20" s="22"/>
      <c r="II20" s="22"/>
    </row>
    <row r="21" spans="1:243" s="21" customFormat="1" ht="110.25">
      <c r="A21" s="60">
        <v>2.05</v>
      </c>
      <c r="B21" s="63" t="s">
        <v>65</v>
      </c>
      <c r="C21" s="34"/>
      <c r="D21" s="64">
        <v>20</v>
      </c>
      <c r="E21" s="65" t="s">
        <v>46</v>
      </c>
      <c r="F21" s="61">
        <v>222.67</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4453.4</v>
      </c>
      <c r="BB21" s="54">
        <f>BA21+SUM(N21:AZ21)</f>
        <v>4453.4</v>
      </c>
      <c r="BC21" s="59" t="str">
        <f>SpellNumber(L21,BB21)</f>
        <v>INR  Four Thousand Four Hundred &amp; Fifty Three  and Paise Forty Only</v>
      </c>
      <c r="IA21" s="21">
        <v>2.05</v>
      </c>
      <c r="IB21" s="21" t="s">
        <v>65</v>
      </c>
      <c r="ID21" s="21">
        <v>20</v>
      </c>
      <c r="IE21" s="22" t="s">
        <v>46</v>
      </c>
      <c r="IF21" s="22"/>
      <c r="IG21" s="22"/>
      <c r="IH21" s="22"/>
      <c r="II21" s="22"/>
    </row>
    <row r="22" spans="1:243" s="21" customFormat="1" ht="18" customHeight="1">
      <c r="A22" s="60">
        <v>3</v>
      </c>
      <c r="B22" s="63" t="s">
        <v>66</v>
      </c>
      <c r="C22" s="34"/>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3</v>
      </c>
      <c r="IB22" s="21" t="s">
        <v>66</v>
      </c>
      <c r="IE22" s="22"/>
      <c r="IF22" s="22"/>
      <c r="IG22" s="22"/>
      <c r="IH22" s="22"/>
      <c r="II22" s="22"/>
    </row>
    <row r="23" spans="1:243" s="21" customFormat="1" ht="30.75" customHeight="1">
      <c r="A23" s="60">
        <v>3.01</v>
      </c>
      <c r="B23" s="63" t="s">
        <v>67</v>
      </c>
      <c r="C23" s="34"/>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3.01</v>
      </c>
      <c r="IB23" s="21" t="s">
        <v>67</v>
      </c>
      <c r="IE23" s="22"/>
      <c r="IF23" s="22"/>
      <c r="IG23" s="22"/>
      <c r="IH23" s="22"/>
      <c r="II23" s="22"/>
    </row>
    <row r="24" spans="1:243" s="21" customFormat="1" ht="62.25" customHeight="1">
      <c r="A24" s="60">
        <v>3.02</v>
      </c>
      <c r="B24" s="63" t="s">
        <v>68</v>
      </c>
      <c r="C24" s="34"/>
      <c r="D24" s="64">
        <v>8</v>
      </c>
      <c r="E24" s="65" t="s">
        <v>46</v>
      </c>
      <c r="F24" s="61">
        <v>8587.24</v>
      </c>
      <c r="G24" s="46"/>
      <c r="H24" s="40"/>
      <c r="I24" s="41" t="s">
        <v>33</v>
      </c>
      <c r="J24" s="42">
        <f aca="true" t="shared" si="0" ref="J24:J58">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58">total_amount_ba($B$2,$D$2,D24,F24,J24,K24,M24)</f>
        <v>68697.92</v>
      </c>
      <c r="BB24" s="54">
        <f aca="true" t="shared" si="2" ref="BB24:BB58">BA24+SUM(N24:AZ24)</f>
        <v>68697.92</v>
      </c>
      <c r="BC24" s="59" t="str">
        <f aca="true" t="shared" si="3" ref="BC24:BC58">SpellNumber(L24,BB24)</f>
        <v>INR  Sixty Eight Thousand Six Hundred &amp; Ninety Seven  and Paise Ninety Two Only</v>
      </c>
      <c r="IA24" s="21">
        <v>3.02</v>
      </c>
      <c r="IB24" s="21" t="s">
        <v>68</v>
      </c>
      <c r="ID24" s="21">
        <v>8</v>
      </c>
      <c r="IE24" s="22" t="s">
        <v>46</v>
      </c>
      <c r="IF24" s="22"/>
      <c r="IG24" s="22"/>
      <c r="IH24" s="22"/>
      <c r="II24" s="22"/>
    </row>
    <row r="25" spans="1:243" s="21" customFormat="1" ht="18" customHeight="1">
      <c r="A25" s="60">
        <v>4</v>
      </c>
      <c r="B25" s="63" t="s">
        <v>69</v>
      </c>
      <c r="C25" s="34"/>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4</v>
      </c>
      <c r="IB25" s="21" t="s">
        <v>69</v>
      </c>
      <c r="IE25" s="22"/>
      <c r="IF25" s="22"/>
      <c r="IG25" s="22"/>
      <c r="IH25" s="22"/>
      <c r="II25" s="22"/>
    </row>
    <row r="26" spans="1:243" s="21" customFormat="1" ht="31.5" customHeight="1">
      <c r="A26" s="60">
        <v>4.01</v>
      </c>
      <c r="B26" s="63" t="s">
        <v>70</v>
      </c>
      <c r="C26" s="34"/>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4.01</v>
      </c>
      <c r="IB26" s="21" t="s">
        <v>70</v>
      </c>
      <c r="IE26" s="22"/>
      <c r="IF26" s="22"/>
      <c r="IG26" s="22"/>
      <c r="IH26" s="22"/>
      <c r="II26" s="22"/>
    </row>
    <row r="27" spans="1:243" s="21" customFormat="1" ht="31.5" customHeight="1">
      <c r="A27" s="60">
        <v>4.02</v>
      </c>
      <c r="B27" s="63" t="s">
        <v>71</v>
      </c>
      <c r="C27" s="34"/>
      <c r="D27" s="64">
        <v>68</v>
      </c>
      <c r="E27" s="65" t="s">
        <v>43</v>
      </c>
      <c r="F27" s="61">
        <v>270.01</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18360.68</v>
      </c>
      <c r="BB27" s="54">
        <f t="shared" si="2"/>
        <v>18360.68</v>
      </c>
      <c r="BC27" s="59" t="str">
        <f t="shared" si="3"/>
        <v>INR  Eighteen Thousand Three Hundred &amp; Sixty  and Paise Sixty Eight Only</v>
      </c>
      <c r="IA27" s="21">
        <v>4.02</v>
      </c>
      <c r="IB27" s="21" t="s">
        <v>71</v>
      </c>
      <c r="ID27" s="21">
        <v>68</v>
      </c>
      <c r="IE27" s="22" t="s">
        <v>43</v>
      </c>
      <c r="IF27" s="22"/>
      <c r="IG27" s="22"/>
      <c r="IH27" s="22"/>
      <c r="II27" s="22"/>
    </row>
    <row r="28" spans="1:243" s="21" customFormat="1" ht="34.5" customHeight="1">
      <c r="A28" s="60">
        <v>4.03</v>
      </c>
      <c r="B28" s="63" t="s">
        <v>72</v>
      </c>
      <c r="C28" s="34"/>
      <c r="D28" s="64">
        <v>40</v>
      </c>
      <c r="E28" s="65" t="s">
        <v>43</v>
      </c>
      <c r="F28" s="61">
        <v>705.17</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28206.8</v>
      </c>
      <c r="BB28" s="54">
        <f t="shared" si="2"/>
        <v>28206.8</v>
      </c>
      <c r="BC28" s="59" t="str">
        <f t="shared" si="3"/>
        <v>INR  Twenty Eight Thousand Two Hundred &amp; Six  and Paise Eighty Only</v>
      </c>
      <c r="IA28" s="21">
        <v>4.03</v>
      </c>
      <c r="IB28" s="21" t="s">
        <v>72</v>
      </c>
      <c r="ID28" s="21">
        <v>40</v>
      </c>
      <c r="IE28" s="22" t="s">
        <v>43</v>
      </c>
      <c r="IF28" s="22"/>
      <c r="IG28" s="22"/>
      <c r="IH28" s="22"/>
      <c r="II28" s="22"/>
    </row>
    <row r="29" spans="1:243" s="21" customFormat="1" ht="63">
      <c r="A29" s="62">
        <v>4.04</v>
      </c>
      <c r="B29" s="63" t="s">
        <v>73</v>
      </c>
      <c r="C29" s="34"/>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4.04</v>
      </c>
      <c r="IB29" s="21" t="s">
        <v>73</v>
      </c>
      <c r="IE29" s="22"/>
      <c r="IF29" s="22"/>
      <c r="IG29" s="22"/>
      <c r="IH29" s="22"/>
      <c r="II29" s="22"/>
    </row>
    <row r="30" spans="1:243" s="21" customFormat="1" ht="31.5" customHeight="1">
      <c r="A30" s="60">
        <v>4.05</v>
      </c>
      <c r="B30" s="63" t="s">
        <v>50</v>
      </c>
      <c r="C30" s="34"/>
      <c r="D30" s="64">
        <v>500</v>
      </c>
      <c r="E30" s="65" t="s">
        <v>53</v>
      </c>
      <c r="F30" s="61">
        <v>78.61</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39305</v>
      </c>
      <c r="BB30" s="54">
        <f t="shared" si="2"/>
        <v>39305</v>
      </c>
      <c r="BC30" s="59" t="str">
        <f t="shared" si="3"/>
        <v>INR  Thirty Nine Thousand Three Hundred &amp; Five  Only</v>
      </c>
      <c r="IA30" s="21">
        <v>4.05</v>
      </c>
      <c r="IB30" s="21" t="s">
        <v>50</v>
      </c>
      <c r="ID30" s="21">
        <v>500</v>
      </c>
      <c r="IE30" s="22" t="s">
        <v>53</v>
      </c>
      <c r="IF30" s="22"/>
      <c r="IG30" s="22"/>
      <c r="IH30" s="22"/>
      <c r="II30" s="22"/>
    </row>
    <row r="31" spans="1:243" s="21" customFormat="1" ht="78.75">
      <c r="A31" s="60">
        <v>4.06</v>
      </c>
      <c r="B31" s="63" t="s">
        <v>74</v>
      </c>
      <c r="C31" s="34"/>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4.06</v>
      </c>
      <c r="IB31" s="21" t="s">
        <v>74</v>
      </c>
      <c r="IE31" s="22"/>
      <c r="IF31" s="22"/>
      <c r="IG31" s="22"/>
      <c r="IH31" s="22"/>
      <c r="II31" s="22"/>
    </row>
    <row r="32" spans="1:243" s="21" customFormat="1" ht="31.5" customHeight="1">
      <c r="A32" s="60">
        <v>4.07</v>
      </c>
      <c r="B32" s="63" t="s">
        <v>50</v>
      </c>
      <c r="C32" s="34"/>
      <c r="D32" s="64">
        <v>300</v>
      </c>
      <c r="E32" s="65" t="s">
        <v>53</v>
      </c>
      <c r="F32" s="61">
        <v>78.61</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23583</v>
      </c>
      <c r="BB32" s="54">
        <f t="shared" si="2"/>
        <v>23583</v>
      </c>
      <c r="BC32" s="59" t="str">
        <f t="shared" si="3"/>
        <v>INR  Twenty Three Thousand Five Hundred &amp; Eighty Three  Only</v>
      </c>
      <c r="IA32" s="21">
        <v>4.07</v>
      </c>
      <c r="IB32" s="21" t="s">
        <v>50</v>
      </c>
      <c r="ID32" s="21">
        <v>300</v>
      </c>
      <c r="IE32" s="22" t="s">
        <v>53</v>
      </c>
      <c r="IF32" s="22"/>
      <c r="IG32" s="22"/>
      <c r="IH32" s="22"/>
      <c r="II32" s="22"/>
    </row>
    <row r="33" spans="1:243" s="21" customFormat="1" ht="21" customHeight="1">
      <c r="A33" s="60">
        <v>5</v>
      </c>
      <c r="B33" s="63" t="s">
        <v>75</v>
      </c>
      <c r="C33" s="34"/>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5</v>
      </c>
      <c r="IB33" s="21" t="s">
        <v>75</v>
      </c>
      <c r="IE33" s="22"/>
      <c r="IF33" s="22"/>
      <c r="IG33" s="22"/>
      <c r="IH33" s="22"/>
      <c r="II33" s="22"/>
    </row>
    <row r="34" spans="1:243" s="21" customFormat="1" ht="63">
      <c r="A34" s="60">
        <v>5.01</v>
      </c>
      <c r="B34" s="63" t="s">
        <v>76</v>
      </c>
      <c r="C34" s="34"/>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5.01</v>
      </c>
      <c r="IB34" s="21" t="s">
        <v>76</v>
      </c>
      <c r="IE34" s="22"/>
      <c r="IF34" s="22"/>
      <c r="IG34" s="22"/>
      <c r="IH34" s="22"/>
      <c r="II34" s="22"/>
    </row>
    <row r="35" spans="1:243" s="21" customFormat="1" ht="31.5" customHeight="1">
      <c r="A35" s="60">
        <v>5.02</v>
      </c>
      <c r="B35" s="63" t="s">
        <v>54</v>
      </c>
      <c r="C35" s="34"/>
      <c r="D35" s="64">
        <v>10</v>
      </c>
      <c r="E35" s="65" t="s">
        <v>46</v>
      </c>
      <c r="F35" s="61">
        <v>5838.01</v>
      </c>
      <c r="G35" s="46"/>
      <c r="H35" s="40"/>
      <c r="I35" s="41" t="s">
        <v>33</v>
      </c>
      <c r="J35" s="42">
        <f t="shared" si="0"/>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1"/>
        <v>58380.1</v>
      </c>
      <c r="BB35" s="54">
        <f t="shared" si="2"/>
        <v>58380.1</v>
      </c>
      <c r="BC35" s="59" t="str">
        <f t="shared" si="3"/>
        <v>INR  Fifty Eight Thousand Three Hundred &amp; Eighty  and Paise Ten Only</v>
      </c>
      <c r="IA35" s="21">
        <v>5.02</v>
      </c>
      <c r="IB35" s="21" t="s">
        <v>54</v>
      </c>
      <c r="ID35" s="21">
        <v>10</v>
      </c>
      <c r="IE35" s="22" t="s">
        <v>46</v>
      </c>
      <c r="IF35" s="22"/>
      <c r="IG35" s="22"/>
      <c r="IH35" s="22"/>
      <c r="II35" s="22"/>
    </row>
    <row r="36" spans="1:243" s="21" customFormat="1" ht="15.75">
      <c r="A36" s="60">
        <v>6</v>
      </c>
      <c r="B36" s="63" t="s">
        <v>77</v>
      </c>
      <c r="C36" s="34"/>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6</v>
      </c>
      <c r="IB36" s="21" t="s">
        <v>77</v>
      </c>
      <c r="IE36" s="22"/>
      <c r="IF36" s="22"/>
      <c r="IG36" s="22"/>
      <c r="IH36" s="22"/>
      <c r="II36" s="22"/>
    </row>
    <row r="37" spans="1:243" s="21" customFormat="1" ht="94.5">
      <c r="A37" s="60">
        <v>6.01</v>
      </c>
      <c r="B37" s="63" t="s">
        <v>78</v>
      </c>
      <c r="C37" s="34"/>
      <c r="D37" s="64">
        <v>500</v>
      </c>
      <c r="E37" s="65" t="s">
        <v>53</v>
      </c>
      <c r="F37" s="61">
        <v>68.57</v>
      </c>
      <c r="G37" s="46"/>
      <c r="H37" s="40"/>
      <c r="I37" s="41" t="s">
        <v>33</v>
      </c>
      <c r="J37" s="42">
        <f t="shared" si="0"/>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1"/>
        <v>34285</v>
      </c>
      <c r="BB37" s="54">
        <f t="shared" si="2"/>
        <v>34285</v>
      </c>
      <c r="BC37" s="59" t="str">
        <f t="shared" si="3"/>
        <v>INR  Thirty Four Thousand Two Hundred &amp; Eighty Five  Only</v>
      </c>
      <c r="IA37" s="21">
        <v>6.01</v>
      </c>
      <c r="IB37" s="21" t="s">
        <v>78</v>
      </c>
      <c r="ID37" s="21">
        <v>500</v>
      </c>
      <c r="IE37" s="22" t="s">
        <v>53</v>
      </c>
      <c r="IF37" s="22"/>
      <c r="IG37" s="22"/>
      <c r="IH37" s="22"/>
      <c r="II37" s="22"/>
    </row>
    <row r="38" spans="1:243" s="21" customFormat="1" ht="94.5">
      <c r="A38" s="60">
        <v>6.02</v>
      </c>
      <c r="B38" s="63" t="s">
        <v>79</v>
      </c>
      <c r="C38" s="34"/>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6.02</v>
      </c>
      <c r="IB38" s="21" t="s">
        <v>79</v>
      </c>
      <c r="IE38" s="22"/>
      <c r="IF38" s="22"/>
      <c r="IG38" s="22"/>
      <c r="IH38" s="22"/>
      <c r="II38" s="22"/>
    </row>
    <row r="39" spans="1:243" s="21" customFormat="1" ht="31.5" customHeight="1">
      <c r="A39" s="60">
        <v>6.03</v>
      </c>
      <c r="B39" s="63" t="s">
        <v>80</v>
      </c>
      <c r="C39" s="34"/>
      <c r="D39" s="64">
        <v>250</v>
      </c>
      <c r="E39" s="65" t="s">
        <v>53</v>
      </c>
      <c r="F39" s="61">
        <v>124.77</v>
      </c>
      <c r="G39" s="46"/>
      <c r="H39" s="40"/>
      <c r="I39" s="41" t="s">
        <v>33</v>
      </c>
      <c r="J39" s="42">
        <f t="shared" si="0"/>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1"/>
        <v>31192.5</v>
      </c>
      <c r="BB39" s="54">
        <f t="shared" si="2"/>
        <v>31192.5</v>
      </c>
      <c r="BC39" s="59" t="str">
        <f t="shared" si="3"/>
        <v>INR  Thirty One Thousand One Hundred &amp; Ninety Two  and Paise Fifty Only</v>
      </c>
      <c r="IA39" s="21">
        <v>6.03</v>
      </c>
      <c r="IB39" s="21" t="s">
        <v>80</v>
      </c>
      <c r="ID39" s="21">
        <v>250</v>
      </c>
      <c r="IE39" s="22" t="s">
        <v>53</v>
      </c>
      <c r="IF39" s="22"/>
      <c r="IG39" s="22"/>
      <c r="IH39" s="22"/>
      <c r="II39" s="22"/>
    </row>
    <row r="40" spans="1:243" s="21" customFormat="1" ht="21" customHeight="1">
      <c r="A40" s="62">
        <v>7</v>
      </c>
      <c r="B40" s="63" t="s">
        <v>81</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7</v>
      </c>
      <c r="IB40" s="21" t="s">
        <v>81</v>
      </c>
      <c r="IE40" s="22"/>
      <c r="IF40" s="22"/>
      <c r="IG40" s="22"/>
      <c r="IH40" s="22"/>
      <c r="II40" s="22"/>
    </row>
    <row r="41" spans="1:243" s="21" customFormat="1" ht="21" customHeight="1">
      <c r="A41" s="60">
        <v>7.01</v>
      </c>
      <c r="B41" s="63" t="s">
        <v>82</v>
      </c>
      <c r="C41" s="34"/>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7.01</v>
      </c>
      <c r="IB41" s="21" t="s">
        <v>82</v>
      </c>
      <c r="IE41" s="22"/>
      <c r="IF41" s="22"/>
      <c r="IG41" s="22"/>
      <c r="IH41" s="22"/>
      <c r="II41" s="22"/>
    </row>
    <row r="42" spans="1:243" s="21" customFormat="1" ht="31.5" customHeight="1">
      <c r="A42" s="60">
        <v>7.02</v>
      </c>
      <c r="B42" s="63" t="s">
        <v>47</v>
      </c>
      <c r="C42" s="34"/>
      <c r="D42" s="64">
        <v>50</v>
      </c>
      <c r="E42" s="65" t="s">
        <v>43</v>
      </c>
      <c r="F42" s="61">
        <v>258.09</v>
      </c>
      <c r="G42" s="46"/>
      <c r="H42" s="40"/>
      <c r="I42" s="41" t="s">
        <v>33</v>
      </c>
      <c r="J42" s="42">
        <f t="shared" si="0"/>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1"/>
        <v>12904.5</v>
      </c>
      <c r="BB42" s="54">
        <f t="shared" si="2"/>
        <v>12904.5</v>
      </c>
      <c r="BC42" s="59" t="str">
        <f t="shared" si="3"/>
        <v>INR  Twelve Thousand Nine Hundred &amp; Four  and Paise Fifty Only</v>
      </c>
      <c r="IA42" s="21">
        <v>7.02</v>
      </c>
      <c r="IB42" s="21" t="s">
        <v>47</v>
      </c>
      <c r="ID42" s="21">
        <v>50</v>
      </c>
      <c r="IE42" s="22" t="s">
        <v>43</v>
      </c>
      <c r="IF42" s="22"/>
      <c r="IG42" s="22"/>
      <c r="IH42" s="22"/>
      <c r="II42" s="22"/>
    </row>
    <row r="43" spans="1:243" s="21" customFormat="1" ht="31.5" customHeight="1">
      <c r="A43" s="60">
        <v>7.03</v>
      </c>
      <c r="B43" s="63" t="s">
        <v>83</v>
      </c>
      <c r="C43" s="34"/>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7.03</v>
      </c>
      <c r="IB43" s="21" t="s">
        <v>83</v>
      </c>
      <c r="IE43" s="22"/>
      <c r="IF43" s="22"/>
      <c r="IG43" s="22"/>
      <c r="IH43" s="22"/>
      <c r="II43" s="22"/>
    </row>
    <row r="44" spans="1:243" s="21" customFormat="1" ht="31.5" customHeight="1">
      <c r="A44" s="60">
        <v>7.04</v>
      </c>
      <c r="B44" s="63" t="s">
        <v>47</v>
      </c>
      <c r="C44" s="34"/>
      <c r="D44" s="64">
        <v>50</v>
      </c>
      <c r="E44" s="65" t="s">
        <v>43</v>
      </c>
      <c r="F44" s="61">
        <v>297.33</v>
      </c>
      <c r="G44" s="46"/>
      <c r="H44" s="40"/>
      <c r="I44" s="41" t="s">
        <v>33</v>
      </c>
      <c r="J44" s="42">
        <f t="shared" si="0"/>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1"/>
        <v>14866.5</v>
      </c>
      <c r="BB44" s="54">
        <f t="shared" si="2"/>
        <v>14866.5</v>
      </c>
      <c r="BC44" s="59" t="str">
        <f t="shared" si="3"/>
        <v>INR  Fourteen Thousand Eight Hundred &amp; Sixty Six  and Paise Fifty Only</v>
      </c>
      <c r="IA44" s="21">
        <v>7.04</v>
      </c>
      <c r="IB44" s="21" t="s">
        <v>47</v>
      </c>
      <c r="ID44" s="21">
        <v>50</v>
      </c>
      <c r="IE44" s="22" t="s">
        <v>43</v>
      </c>
      <c r="IF44" s="22"/>
      <c r="IG44" s="22"/>
      <c r="IH44" s="22"/>
      <c r="II44" s="22"/>
    </row>
    <row r="45" spans="1:243" s="21" customFormat="1" ht="31.5" customHeight="1">
      <c r="A45" s="60">
        <v>7.05</v>
      </c>
      <c r="B45" s="63" t="s">
        <v>84</v>
      </c>
      <c r="C45" s="34"/>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7.05</v>
      </c>
      <c r="IB45" s="21" t="s">
        <v>84</v>
      </c>
      <c r="IE45" s="22"/>
      <c r="IF45" s="22"/>
      <c r="IG45" s="22"/>
      <c r="IH45" s="22"/>
      <c r="II45" s="22"/>
    </row>
    <row r="46" spans="1:243" s="21" customFormat="1" ht="31.5" customHeight="1">
      <c r="A46" s="60">
        <v>7.06</v>
      </c>
      <c r="B46" s="63" t="s">
        <v>85</v>
      </c>
      <c r="C46" s="34"/>
      <c r="D46" s="64">
        <v>10</v>
      </c>
      <c r="E46" s="65" t="s">
        <v>43</v>
      </c>
      <c r="F46" s="61">
        <v>369.49</v>
      </c>
      <c r="G46" s="46"/>
      <c r="H46" s="40"/>
      <c r="I46" s="41" t="s">
        <v>33</v>
      </c>
      <c r="J46" s="42">
        <f t="shared" si="0"/>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1"/>
        <v>3694.9</v>
      </c>
      <c r="BB46" s="54">
        <f t="shared" si="2"/>
        <v>3694.9</v>
      </c>
      <c r="BC46" s="59" t="str">
        <f t="shared" si="3"/>
        <v>INR  Three Thousand Six Hundred &amp; Ninety Four  and Paise Ninety Only</v>
      </c>
      <c r="IA46" s="21">
        <v>7.06</v>
      </c>
      <c r="IB46" s="21" t="s">
        <v>85</v>
      </c>
      <c r="ID46" s="21">
        <v>10</v>
      </c>
      <c r="IE46" s="22" t="s">
        <v>43</v>
      </c>
      <c r="IF46" s="22"/>
      <c r="IG46" s="22"/>
      <c r="IH46" s="22"/>
      <c r="II46" s="22"/>
    </row>
    <row r="47" spans="1:243" s="21" customFormat="1" ht="30" customHeight="1">
      <c r="A47" s="60">
        <v>7.07</v>
      </c>
      <c r="B47" s="63" t="s">
        <v>86</v>
      </c>
      <c r="C47" s="34"/>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7.07</v>
      </c>
      <c r="IB47" s="21" t="s">
        <v>86</v>
      </c>
      <c r="IE47" s="22"/>
      <c r="IF47" s="22"/>
      <c r="IG47" s="22"/>
      <c r="IH47" s="22"/>
      <c r="II47" s="22"/>
    </row>
    <row r="48" spans="1:243" s="21" customFormat="1" ht="42.75">
      <c r="A48" s="60">
        <v>7.08</v>
      </c>
      <c r="B48" s="63" t="s">
        <v>51</v>
      </c>
      <c r="C48" s="34"/>
      <c r="D48" s="64">
        <v>68</v>
      </c>
      <c r="E48" s="65" t="s">
        <v>43</v>
      </c>
      <c r="F48" s="61">
        <v>221.88</v>
      </c>
      <c r="G48" s="46"/>
      <c r="H48" s="40"/>
      <c r="I48" s="41" t="s">
        <v>33</v>
      </c>
      <c r="J48" s="42">
        <f t="shared" si="0"/>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1"/>
        <v>15087.84</v>
      </c>
      <c r="BB48" s="54">
        <f t="shared" si="2"/>
        <v>15087.84</v>
      </c>
      <c r="BC48" s="59" t="str">
        <f t="shared" si="3"/>
        <v>INR  Fifteen Thousand  &amp;Eighty Seven  and Paise Eighty Four Only</v>
      </c>
      <c r="IA48" s="21">
        <v>7.08</v>
      </c>
      <c r="IB48" s="21" t="s">
        <v>51</v>
      </c>
      <c r="ID48" s="21">
        <v>68</v>
      </c>
      <c r="IE48" s="22" t="s">
        <v>43</v>
      </c>
      <c r="IF48" s="22"/>
      <c r="IG48" s="22"/>
      <c r="IH48" s="22"/>
      <c r="II48" s="22"/>
    </row>
    <row r="49" spans="1:243" s="21" customFormat="1" ht="15.75">
      <c r="A49" s="60">
        <v>8</v>
      </c>
      <c r="B49" s="63" t="s">
        <v>87</v>
      </c>
      <c r="C49" s="34"/>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8</v>
      </c>
      <c r="IB49" s="21" t="s">
        <v>87</v>
      </c>
      <c r="IE49" s="22"/>
      <c r="IF49" s="22"/>
      <c r="IG49" s="22"/>
      <c r="IH49" s="22"/>
      <c r="II49" s="22"/>
    </row>
    <row r="50" spans="1:243" s="21" customFormat="1" ht="78.75">
      <c r="A50" s="62">
        <v>8.01</v>
      </c>
      <c r="B50" s="63" t="s">
        <v>88</v>
      </c>
      <c r="C50" s="34"/>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8.01</v>
      </c>
      <c r="IB50" s="21" t="s">
        <v>88</v>
      </c>
      <c r="IE50" s="22"/>
      <c r="IF50" s="22"/>
      <c r="IG50" s="22"/>
      <c r="IH50" s="22"/>
      <c r="II50" s="22"/>
    </row>
    <row r="51" spans="1:243" s="21" customFormat="1" ht="32.25" customHeight="1">
      <c r="A51" s="60">
        <v>8.02</v>
      </c>
      <c r="B51" s="63" t="s">
        <v>52</v>
      </c>
      <c r="C51" s="34"/>
      <c r="D51" s="64">
        <v>2</v>
      </c>
      <c r="E51" s="65" t="s">
        <v>46</v>
      </c>
      <c r="F51" s="61">
        <v>1759.84</v>
      </c>
      <c r="G51" s="46"/>
      <c r="H51" s="40"/>
      <c r="I51" s="41" t="s">
        <v>33</v>
      </c>
      <c r="J51" s="42">
        <f t="shared" si="0"/>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1"/>
        <v>3519.68</v>
      </c>
      <c r="BB51" s="54">
        <f t="shared" si="2"/>
        <v>3519.68</v>
      </c>
      <c r="BC51" s="59" t="str">
        <f t="shared" si="3"/>
        <v>INR  Three Thousand Five Hundred &amp; Nineteen  and Paise Sixty Eight Only</v>
      </c>
      <c r="IA51" s="21">
        <v>8.02</v>
      </c>
      <c r="IB51" s="21" t="s">
        <v>52</v>
      </c>
      <c r="ID51" s="21">
        <v>2</v>
      </c>
      <c r="IE51" s="22" t="s">
        <v>46</v>
      </c>
      <c r="IF51" s="22"/>
      <c r="IG51" s="22"/>
      <c r="IH51" s="22"/>
      <c r="II51" s="22"/>
    </row>
    <row r="52" spans="1:243" s="21" customFormat="1" ht="78.75">
      <c r="A52" s="60">
        <v>8.03</v>
      </c>
      <c r="B52" s="63" t="s">
        <v>55</v>
      </c>
      <c r="C52" s="34"/>
      <c r="D52" s="64">
        <v>150</v>
      </c>
      <c r="E52" s="65" t="s">
        <v>43</v>
      </c>
      <c r="F52" s="61">
        <v>39.5</v>
      </c>
      <c r="G52" s="46"/>
      <c r="H52" s="40"/>
      <c r="I52" s="41" t="s">
        <v>33</v>
      </c>
      <c r="J52" s="42">
        <f t="shared" si="0"/>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1"/>
        <v>5925</v>
      </c>
      <c r="BB52" s="54">
        <f t="shared" si="2"/>
        <v>5925</v>
      </c>
      <c r="BC52" s="59" t="str">
        <f t="shared" si="3"/>
        <v>INR  Five Thousand Nine Hundred &amp; Twenty Five  Only</v>
      </c>
      <c r="IA52" s="21">
        <v>8.03</v>
      </c>
      <c r="IB52" s="21" t="s">
        <v>55</v>
      </c>
      <c r="ID52" s="21">
        <v>150</v>
      </c>
      <c r="IE52" s="22" t="s">
        <v>43</v>
      </c>
      <c r="IF52" s="22"/>
      <c r="IG52" s="22"/>
      <c r="IH52" s="22"/>
      <c r="II52" s="22"/>
    </row>
    <row r="53" spans="1:243" s="21" customFormat="1" ht="33" customHeight="1">
      <c r="A53" s="60">
        <v>8.04</v>
      </c>
      <c r="B53" s="63" t="s">
        <v>56</v>
      </c>
      <c r="C53" s="34"/>
      <c r="D53" s="64">
        <v>100</v>
      </c>
      <c r="E53" s="65" t="s">
        <v>46</v>
      </c>
      <c r="F53" s="61">
        <v>192.33</v>
      </c>
      <c r="G53" s="46"/>
      <c r="H53" s="40"/>
      <c r="I53" s="41" t="s">
        <v>33</v>
      </c>
      <c r="J53" s="42">
        <f t="shared" si="0"/>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1"/>
        <v>19233</v>
      </c>
      <c r="BB53" s="54">
        <f t="shared" si="2"/>
        <v>19233</v>
      </c>
      <c r="BC53" s="59" t="str">
        <f t="shared" si="3"/>
        <v>INR  Nineteen Thousand Two Hundred &amp; Thirty Three  Only</v>
      </c>
      <c r="IA53" s="21">
        <v>8.04</v>
      </c>
      <c r="IB53" s="21" t="s">
        <v>56</v>
      </c>
      <c r="ID53" s="21">
        <v>100</v>
      </c>
      <c r="IE53" s="22" t="s">
        <v>46</v>
      </c>
      <c r="IF53" s="22"/>
      <c r="IG53" s="22"/>
      <c r="IH53" s="22"/>
      <c r="II53" s="22"/>
    </row>
    <row r="54" spans="1:243" s="21" customFormat="1" ht="15.75">
      <c r="A54" s="60">
        <v>9</v>
      </c>
      <c r="B54" s="63" t="s">
        <v>89</v>
      </c>
      <c r="C54" s="34"/>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9</v>
      </c>
      <c r="IB54" s="21" t="s">
        <v>89</v>
      </c>
      <c r="IE54" s="22"/>
      <c r="IF54" s="22"/>
      <c r="IG54" s="22"/>
      <c r="IH54" s="22"/>
      <c r="II54" s="22"/>
    </row>
    <row r="55" spans="1:243" s="21" customFormat="1" ht="315">
      <c r="A55" s="60">
        <v>9.01</v>
      </c>
      <c r="B55" s="63" t="s">
        <v>90</v>
      </c>
      <c r="C55" s="34"/>
      <c r="D55" s="64">
        <v>200</v>
      </c>
      <c r="E55" s="65" t="s">
        <v>44</v>
      </c>
      <c r="F55" s="61">
        <v>266.24</v>
      </c>
      <c r="G55" s="46"/>
      <c r="H55" s="40"/>
      <c r="I55" s="41" t="s">
        <v>33</v>
      </c>
      <c r="J55" s="42">
        <f t="shared" si="0"/>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 t="shared" si="1"/>
        <v>53248</v>
      </c>
      <c r="BB55" s="54">
        <f t="shared" si="2"/>
        <v>53248</v>
      </c>
      <c r="BC55" s="59" t="str">
        <f t="shared" si="3"/>
        <v>INR  Fifty Three Thousand Two Hundred &amp; Forty Eight  Only</v>
      </c>
      <c r="IA55" s="21">
        <v>9.01</v>
      </c>
      <c r="IB55" s="21" t="s">
        <v>90</v>
      </c>
      <c r="ID55" s="21">
        <v>200</v>
      </c>
      <c r="IE55" s="22" t="s">
        <v>44</v>
      </c>
      <c r="IF55" s="22"/>
      <c r="IG55" s="22"/>
      <c r="IH55" s="22"/>
      <c r="II55" s="22"/>
    </row>
    <row r="56" spans="1:243" s="21" customFormat="1" ht="18" customHeight="1">
      <c r="A56" s="60">
        <v>10</v>
      </c>
      <c r="B56" s="63" t="s">
        <v>91</v>
      </c>
      <c r="C56" s="34"/>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10</v>
      </c>
      <c r="IB56" s="21" t="s">
        <v>91</v>
      </c>
      <c r="IE56" s="22"/>
      <c r="IF56" s="22"/>
      <c r="IG56" s="22"/>
      <c r="IH56" s="22"/>
      <c r="II56" s="22"/>
    </row>
    <row r="57" spans="1:243" s="21" customFormat="1" ht="97.5" customHeight="1">
      <c r="A57" s="60">
        <v>10.01</v>
      </c>
      <c r="B57" s="63" t="s">
        <v>92</v>
      </c>
      <c r="C57" s="34"/>
      <c r="D57" s="64">
        <v>3</v>
      </c>
      <c r="E57" s="65" t="s">
        <v>93</v>
      </c>
      <c r="F57" s="61">
        <v>4985.93</v>
      </c>
      <c r="G57" s="46"/>
      <c r="H57" s="40"/>
      <c r="I57" s="41" t="s">
        <v>33</v>
      </c>
      <c r="J57" s="42">
        <f t="shared" si="0"/>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1"/>
        <v>14957.79</v>
      </c>
      <c r="BB57" s="54">
        <f t="shared" si="2"/>
        <v>14957.79</v>
      </c>
      <c r="BC57" s="59" t="str">
        <f t="shared" si="3"/>
        <v>INR  Fourteen Thousand Nine Hundred &amp; Fifty Seven  and Paise Seventy Nine Only</v>
      </c>
      <c r="IA57" s="21">
        <v>10.01</v>
      </c>
      <c r="IB57" s="66" t="s">
        <v>92</v>
      </c>
      <c r="ID57" s="21">
        <v>3</v>
      </c>
      <c r="IE57" s="22" t="s">
        <v>93</v>
      </c>
      <c r="IF57" s="22"/>
      <c r="IG57" s="22"/>
      <c r="IH57" s="22"/>
      <c r="II57" s="22"/>
    </row>
    <row r="58" spans="1:243" s="21" customFormat="1" ht="363.75" customHeight="1">
      <c r="A58" s="60">
        <v>10.02</v>
      </c>
      <c r="B58" s="63" t="s">
        <v>95</v>
      </c>
      <c r="C58" s="34"/>
      <c r="D58" s="64">
        <v>30</v>
      </c>
      <c r="E58" s="65" t="s">
        <v>94</v>
      </c>
      <c r="F58" s="61">
        <v>1011.22</v>
      </c>
      <c r="G58" s="46"/>
      <c r="H58" s="40"/>
      <c r="I58" s="41" t="s">
        <v>33</v>
      </c>
      <c r="J58" s="42">
        <f t="shared" si="0"/>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1"/>
        <v>30336.6</v>
      </c>
      <c r="BB58" s="54">
        <f t="shared" si="2"/>
        <v>30336.6</v>
      </c>
      <c r="BC58" s="59" t="str">
        <f t="shared" si="3"/>
        <v>INR  Thirty Thousand Three Hundred &amp; Thirty Six  and Paise Sixty Only</v>
      </c>
      <c r="IA58" s="21">
        <v>10.02</v>
      </c>
      <c r="IB58" s="66" t="s">
        <v>95</v>
      </c>
      <c r="ID58" s="21">
        <v>30</v>
      </c>
      <c r="IE58" s="22" t="s">
        <v>94</v>
      </c>
      <c r="IF58" s="22"/>
      <c r="IG58" s="22"/>
      <c r="IH58" s="22"/>
      <c r="II58" s="22"/>
    </row>
    <row r="59" spans="1:55" ht="42.75">
      <c r="A59" s="47" t="s">
        <v>35</v>
      </c>
      <c r="B59" s="48"/>
      <c r="C59" s="49"/>
      <c r="D59" s="35"/>
      <c r="E59" s="35"/>
      <c r="F59" s="35"/>
      <c r="G59" s="35"/>
      <c r="H59" s="50"/>
      <c r="I59" s="50"/>
      <c r="J59" s="50"/>
      <c r="K59" s="50"/>
      <c r="L59" s="5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58">
        <f>SUM(BA13:BA58)</f>
        <v>489281.51</v>
      </c>
      <c r="BB59" s="58">
        <f>SUM(BB13:BB58)</f>
        <v>489281.51</v>
      </c>
      <c r="BC59" s="59" t="str">
        <f>SpellNumber($E$2,BB59)</f>
        <v>INR  Four Lakh Eighty Nine Thousand Two Hundred &amp; Eighty One  and Paise Fifty One Only</v>
      </c>
    </row>
    <row r="60" spans="1:55" ht="46.5" customHeight="1">
      <c r="A60" s="24" t="s">
        <v>36</v>
      </c>
      <c r="B60" s="25"/>
      <c r="C60" s="26"/>
      <c r="D60" s="27"/>
      <c r="E60" s="36" t="s">
        <v>45</v>
      </c>
      <c r="F60" s="37"/>
      <c r="G60" s="28"/>
      <c r="H60" s="29"/>
      <c r="I60" s="29"/>
      <c r="J60" s="29"/>
      <c r="K60" s="30"/>
      <c r="L60" s="31"/>
      <c r="M60" s="32"/>
      <c r="N60" s="33"/>
      <c r="O60" s="21"/>
      <c r="P60" s="21"/>
      <c r="Q60" s="21"/>
      <c r="R60" s="21"/>
      <c r="S60" s="21"/>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56">
        <f>IF(ISBLANK(F60),0,IF(E60="Excess (+)",ROUND(BA59+(BA59*F60),2),IF(E60="Less (-)",ROUND(BA59+(BA59*F60*(-1)),2),IF(E60="At Par",BA59,0))))</f>
        <v>0</v>
      </c>
      <c r="BB60" s="57">
        <f>ROUND(BA60,0)</f>
        <v>0</v>
      </c>
      <c r="BC60" s="39" t="str">
        <f>SpellNumber($E$2,BB60)</f>
        <v>INR Zero Only</v>
      </c>
    </row>
    <row r="61" spans="1:55" ht="45.75" customHeight="1">
      <c r="A61" s="23" t="s">
        <v>37</v>
      </c>
      <c r="B61" s="23"/>
      <c r="C61" s="69" t="str">
        <f>SpellNumber($E$2,BB60)</f>
        <v>INR Zero Only</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7" ht="15"/>
    <row r="2118" ht="15"/>
    <row r="2119" ht="15"/>
    <row r="2120" ht="15"/>
    <row r="2121" ht="15"/>
    <row r="2122" ht="15"/>
    <row r="2123" ht="15"/>
    <row r="2124" ht="15"/>
    <row r="2125" ht="15"/>
    <row r="2126" ht="15"/>
    <row r="2127" ht="15"/>
    <row r="2128" ht="15"/>
  </sheetData>
  <sheetProtection password="8F23" sheet="1"/>
  <mergeCells count="32">
    <mergeCell ref="C61:BC61"/>
    <mergeCell ref="A1:L1"/>
    <mergeCell ref="A4:BC4"/>
    <mergeCell ref="A5:BC5"/>
    <mergeCell ref="A6:BC6"/>
    <mergeCell ref="A7:BC7"/>
    <mergeCell ref="A9:BC9"/>
    <mergeCell ref="D13:BC13"/>
    <mergeCell ref="B8:BC8"/>
    <mergeCell ref="D14:BC14"/>
    <mergeCell ref="D17:BC17"/>
    <mergeCell ref="D16:BC16"/>
    <mergeCell ref="D19:BC19"/>
    <mergeCell ref="D22:BC22"/>
    <mergeCell ref="D23:BC23"/>
    <mergeCell ref="D25:BC25"/>
    <mergeCell ref="D26:BC26"/>
    <mergeCell ref="D29:BC29"/>
    <mergeCell ref="D31:BC31"/>
    <mergeCell ref="D33:BC33"/>
    <mergeCell ref="D34:BC34"/>
    <mergeCell ref="D36:BC36"/>
    <mergeCell ref="D49:BC49"/>
    <mergeCell ref="D50:BC50"/>
    <mergeCell ref="D56:BC56"/>
    <mergeCell ref="D54:BC54"/>
    <mergeCell ref="D38:BC38"/>
    <mergeCell ref="D40:BC40"/>
    <mergeCell ref="D41:BC41"/>
    <mergeCell ref="D43:BC43"/>
    <mergeCell ref="D45:BC45"/>
    <mergeCell ref="D47:BC4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0">
      <formula1>IF(E60="Select",-1,IF(E60="At Par",0,0))</formula1>
      <formula2>IF(E60="Select",-1,IF(E60="At Par",0,0.99))</formula2>
    </dataValidation>
    <dataValidation type="list" allowBlank="1" showErrorMessage="1" sqref="E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0">
      <formula1>0</formula1>
      <formula2>IF(#REF!&lt;&gt;"Select",99.9,0)</formula2>
    </dataValidation>
    <dataValidation allowBlank="1" showInputMessage="1" showErrorMessage="1" promptTitle="Units" prompt="Please enter Units in text" sqref="D15:E15 D18:E18 D20:E21 D24:E24 D27:E28 D30:E30 D32:E32 D35:E35 D37:E37 D39:E39 D42:E42 D44:E44 D46:E46 D48:E48 D57:E58 D51:E53 D55:E55">
      <formula1>0</formula1>
      <formula2>0</formula2>
    </dataValidation>
    <dataValidation type="decimal" allowBlank="1" showInputMessage="1" showErrorMessage="1" promptTitle="Quantity" prompt="Please enter the Quantity for this item. " errorTitle="Invalid Entry" error="Only Numeric Values are allowed. " sqref="F15 F18 F20:F21 F24 F27:F28 F30 F32 F35 F37 F39 F42 F44 F46 F48 F57:F58 F51:F53 F55">
      <formula1>0</formula1>
      <formula2>999999999999999</formula2>
    </dataValidation>
    <dataValidation type="list" allowBlank="1" showErrorMessage="1" sqref="D13:D14 D16:D17 K15 K18 D19 K20:K21 D22:D23 K24 D25:D26 K27:K28 D29 K30 D31 K32 D33:D34 K35 D36 K37 D38 K39 D40:D41 K42 D43 K44 D45 K46 D47 K48 D49:D50 D56 K57:K58 K51:K53 K55 D5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4 G27:H28 G30:H30 G32:H32 G35:H35 G37:H37 G39:H39 G42:H42 G44:H44 G46:H46 G48:H48 G57:H58 G51:H53 G55:H55">
      <formula1>0</formula1>
      <formula2>999999999999999</formula2>
    </dataValidation>
    <dataValidation allowBlank="1" showInputMessage="1" showErrorMessage="1" promptTitle="Addition / Deduction" prompt="Please Choose the correct One" sqref="J15 J18 J20:J21 J24 J27:J28 J30 J32 J35 J37 J39 J42 J44 J46 J48 J57:J58 J51:J53 J55">
      <formula1>0</formula1>
      <formula2>0</formula2>
    </dataValidation>
    <dataValidation type="list" showErrorMessage="1" sqref="I15 I18 I20:I21 I24 I27:I28 I30 I32 I35 I37 I39 I42 I44 I46 I48 I57:I58 I51:I53 I5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4 N27:O28 N30:O30 N32:O32 N35:O35 N37:O37 N39:O39 N42:O42 N44:O44 N46:O46 N48:O48 N57:O58 N51:O53 N55:O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 R27:R28 R30 R32 R35 R37 R39 R42 R44 R46 R48 R57:R58 R51:R53 R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 Q27:Q28 Q30 Q32 Q35 Q37 Q39 Q42 Q44 Q46 Q48 Q57:Q58 Q51:Q53 Q5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 M27:M28 M30 M32 M35 M37 M39 M42 M44 M46 M48 M57:M58 M51:M53 M55">
      <formula1>0</formula1>
      <formula2>999999999999999</formula2>
    </dataValidation>
    <dataValidation type="list" allowBlank="1" showInputMessage="1" showErrorMessage="1" sqref="L53 L54 L55 L56 L13 L14 L15 L16 L17 L18 L19 L20 L21 L22 L23 L24 L25 L26 L27 L28 L29 L30 L31 L32 L33 L34 L35 L36 L37 L38 L39 L40 L41 L42 L43 L44 L45 L46 L47 L48 L49 L50 L51 L52 L58 L5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8">
      <formula1>0</formula1>
      <formula2>0</formula2>
    </dataValidation>
    <dataValidation type="decimal" allowBlank="1" showErrorMessage="1" errorTitle="Invalid Entry" error="Only Numeric Values are allowed. " sqref="A13:A5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2022-08-22T07:01:53Z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