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<sst xmlns="http://schemas.openxmlformats.org/spreadsheetml/2006/main" count="531" uniqueCount="144">
  <si>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</si>
  <si>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</si>
  <si>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</si>
  <si>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</si>
  <si>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</si>
  <si>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</si>
  <si>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</si>
  <si>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</si>
  <si>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</si>
  <si>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</si>
  <si>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</si>
  <si>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</si>
  <si>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</si>
  <si>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</si>
  <si>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</si>
  <si>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</si>
  <si>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</si>
  <si>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</si>
  <si>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</si>
  <si>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</si>
  <si>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</si>
  <si>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</si>
  <si>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</si>
  <si>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</si>
  <si>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</si>
  <si>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</si>
  <si>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</si>
  <si>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</si>
  <si>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</si>
  <si>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</si>
  <si>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</si>
  <si>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</si>
  <si>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</si>
  <si>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</si>
  <si>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</si>
  <si>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</si>
  <si>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</si>
  <si>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</si>
  <si>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</si>
  <si>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</si>
  <si>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</si>
  <si>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</si>
  <si>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</si>
  <si>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</si>
  <si>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</si>
  <si>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</si>
  <si>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</si>
  <si>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</si>
  <si>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</si>
  <si>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</si>
  <si>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</si>
  <si>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</si>
  <si>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</si>
  <si>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STEEL WORK</t>
  </si>
  <si>
    <t>Structural steel work riveted, bolted or welded in built up sections, trusses and framed work, including cutting, hoisting, fixing in position and applying a priming coat of approved steel primer all complete.</t>
  </si>
  <si>
    <t>FLOORING</t>
  </si>
  <si>
    <t>15 mm cement plaster on rough side of single or half brick wall of mix:</t>
  </si>
  <si>
    <t>1:6 (1 cement: 6 coarse sand)</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</si>
  <si>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</si>
  <si>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</si>
  <si>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</si>
  <si>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</si>
  <si>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</si>
  <si>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</si>
  <si>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</si>
  <si>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</si>
  <si>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cum</t>
  </si>
  <si>
    <t>kg</t>
  </si>
  <si>
    <t>Brick work with common burnt clay F.P.S. (non modular) bricks of class designation 7.5 in superstructure above plinth level up to floor V level in all shapes and sizes in :</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</si>
  <si>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</si>
  <si>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</si>
  <si>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</si>
  <si>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</si>
  <si>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</si>
  <si>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</si>
  <si>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</si>
  <si>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</si>
  <si>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</si>
  <si>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</si>
  <si>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</si>
  <si>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</si>
  <si>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</si>
  <si>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</si>
  <si>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</si>
  <si>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</si>
  <si>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</si>
  <si>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</si>
  <si>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</si>
  <si>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</si>
  <si>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</si>
  <si>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</si>
  <si>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</si>
  <si>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</si>
  <si>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</si>
  <si>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</si>
  <si>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Providing &amp; fixing glass panes with putty and glazing clips in steel doors, windows, clerestory windows, all complete with :</t>
  </si>
  <si>
    <t>4.0 mm thick glass panes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</si>
  <si>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</si>
  <si>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</si>
  <si>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</si>
  <si>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</si>
  <si>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12 mm cement plaster of mix :</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</si>
  <si>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</si>
  <si>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</si>
  <si>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</si>
  <si>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</si>
  <si>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</si>
  <si>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</si>
  <si>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</si>
  <si>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</si>
  <si>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</si>
  <si>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</si>
  <si>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</si>
  <si>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</si>
  <si>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</si>
  <si>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</si>
  <si>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</si>
  <si>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</si>
  <si>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</si>
  <si>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</si>
  <si>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</si>
  <si>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</si>
  <si>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</si>
  <si>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</si>
  <si>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</si>
  <si>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</si>
  <si>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</si>
  <si>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</si>
  <si>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</si>
  <si>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</si>
  <si>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</si>
  <si>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C.P. grating with or without hole for waste pipe for floor/ nahani trap 100 mm dia. weight not less than 100 grams.</t>
  </si>
  <si>
    <t>each</t>
  </si>
  <si>
    <t>metre</t>
  </si>
  <si>
    <t>Sqm</t>
  </si>
  <si>
    <t>Each</t>
  </si>
  <si>
    <t>Contract No:  37/C/D3/2021-22</t>
  </si>
  <si>
    <t>Name of Work: Setting right of vacant house no. 2059 &amp; 2074 type- II ACES</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</si>
  <si>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</si>
  <si>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</si>
  <si>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</si>
  <si>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</si>
  <si>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</si>
  <si>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health faucet Corsa brand or Equivalent (hand shower) for European type WC/ IWC of standard make fixed on existing angle valve etc. Complete.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</si>
</sst>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2" fontId="37"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8" fillId="0" borderId="0" xfId="0" applyFont="1" applyBorder="1" applyAlignment="1">
      <alignment horizontal="center" vertical="center"/>
    </xf>
    <xf numFmtId="0" fontId="0" fillId="0" borderId="0" xfId="0" applyAlignment="1">
      <alignment/>
    </xf>
    <xf numFmtId="2" fontId="54" fillId="0" borderId="15" xfId="0" applyNumberFormat="1" applyFont="1" applyFill="1" applyBorder="1" applyAlignment="1">
      <alignment horizontal="right" vertical="top" wrapText="1"/>
    </xf>
    <xf numFmtId="2" fontId="54" fillId="0" borderId="15" xfId="0" applyNumberFormat="1" applyFont="1" applyFill="1" applyBorder="1" applyAlignment="1">
      <alignment horizontal="center" vertical="top" wrapText="1"/>
    </xf>
    <xf numFmtId="2" fontId="54" fillId="0" borderId="15" xfId="0" applyNumberFormat="1"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1"/>
  <sheetViews>
    <sheetView showGridLines="0" view="pageBreakPreview" zoomScaleNormal="85" zoomScaleSheetLayoutView="100" zoomScalePageLayoutView="0" workbookViewId="0" topLeftCell="A1">
      <selection activeCell="D11" sqref="D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42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137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136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9" t="s">
        <v>45</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49</v>
      </c>
      <c r="C13" s="32"/>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49</v>
      </c>
      <c r="IE13" s="22"/>
      <c r="IF13" s="22"/>
      <c r="IG13" s="22"/>
      <c r="IH13" s="22"/>
      <c r="II13" s="22"/>
    </row>
    <row r="14" spans="1:243" s="21" customFormat="1" ht="48" customHeight="1">
      <c r="A14" s="56">
        <v>1.01</v>
      </c>
      <c r="B14" s="52" t="s">
        <v>50</v>
      </c>
      <c r="C14" s="57"/>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50</v>
      </c>
      <c r="IE14" s="22"/>
      <c r="IF14" s="22"/>
      <c r="IG14" s="22"/>
      <c r="IH14" s="22"/>
      <c r="II14" s="22"/>
    </row>
    <row r="15" spans="1:243" s="21" customFormat="1" ht="63" customHeight="1">
      <c r="A15" s="56">
        <v>1.02</v>
      </c>
      <c r="B15" s="52" t="s">
        <v>51</v>
      </c>
      <c r="C15" s="57"/>
      <c r="D15" s="78">
        <v>0.5</v>
      </c>
      <c r="E15" s="79" t="s">
        <v>66</v>
      </c>
      <c r="F15" s="80">
        <v>5952.3</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2976.15</v>
      </c>
      <c r="BB15" s="48">
        <f>BA15+SUM(N15:AZ15)</f>
        <v>2976.15</v>
      </c>
      <c r="BC15" s="50" t="str">
        <f>SpellNumber(L15,BB15)</f>
        <v>INR  Two Thousand Nine Hundred &amp; Seventy Six  and Paise Fifteen Only</v>
      </c>
      <c r="IA15" s="21">
        <v>1.02</v>
      </c>
      <c r="IB15" s="21" t="s">
        <v>51</v>
      </c>
      <c r="ID15" s="21">
        <v>0.5</v>
      </c>
      <c r="IE15" s="22" t="s">
        <v>66</v>
      </c>
      <c r="IF15" s="22"/>
      <c r="IG15" s="22"/>
      <c r="IH15" s="22"/>
      <c r="II15" s="22"/>
    </row>
    <row r="16" spans="1:243" s="21" customFormat="1" ht="15.75">
      <c r="A16" s="56">
        <v>2</v>
      </c>
      <c r="B16" s="52" t="s">
        <v>52</v>
      </c>
      <c r="C16" s="57"/>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52</v>
      </c>
      <c r="IE16" s="22"/>
      <c r="IF16" s="22"/>
      <c r="IG16" s="22"/>
      <c r="IH16" s="22"/>
      <c r="II16" s="22"/>
    </row>
    <row r="17" spans="1:243" s="21" customFormat="1" ht="62.25" customHeight="1">
      <c r="A17" s="56">
        <v>2.01</v>
      </c>
      <c r="B17" s="52" t="s">
        <v>68</v>
      </c>
      <c r="C17" s="57"/>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68</v>
      </c>
      <c r="IE17" s="22"/>
      <c r="IF17" s="22"/>
      <c r="IG17" s="22"/>
      <c r="IH17" s="22"/>
      <c r="II17" s="22"/>
    </row>
    <row r="18" spans="1:243" s="21" customFormat="1" ht="30" customHeight="1">
      <c r="A18" s="56">
        <v>2.02</v>
      </c>
      <c r="B18" s="52" t="s">
        <v>69</v>
      </c>
      <c r="C18" s="57"/>
      <c r="D18" s="78">
        <v>0.1</v>
      </c>
      <c r="E18" s="79" t="s">
        <v>66</v>
      </c>
      <c r="F18" s="80">
        <v>6655.37</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665.54</v>
      </c>
      <c r="BB18" s="48">
        <f>BA18+SUM(N18:AZ18)</f>
        <v>665.54</v>
      </c>
      <c r="BC18" s="50" t="str">
        <f>SpellNumber(L18,BB18)</f>
        <v>INR  Six Hundred &amp; Sixty Five  and Paise Fifty Four Only</v>
      </c>
      <c r="IA18" s="21">
        <v>2.02</v>
      </c>
      <c r="IB18" s="21" t="s">
        <v>69</v>
      </c>
      <c r="ID18" s="21">
        <v>0.1</v>
      </c>
      <c r="IE18" s="22" t="s">
        <v>66</v>
      </c>
      <c r="IF18" s="22"/>
      <c r="IG18" s="22"/>
      <c r="IH18" s="22"/>
      <c r="II18" s="22"/>
    </row>
    <row r="19" spans="1:243" s="21" customFormat="1" ht="16.5" customHeight="1">
      <c r="A19" s="56">
        <v>3</v>
      </c>
      <c r="B19" s="52" t="s">
        <v>70</v>
      </c>
      <c r="C19" s="57"/>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3</v>
      </c>
      <c r="IB19" s="21" t="s">
        <v>70</v>
      </c>
      <c r="IE19" s="22"/>
      <c r="IF19" s="22"/>
      <c r="IG19" s="22"/>
      <c r="IH19" s="22"/>
      <c r="II19" s="22"/>
    </row>
    <row r="20" spans="1:243" s="21" customFormat="1" ht="172.5" customHeight="1">
      <c r="A20" s="56">
        <v>3.01</v>
      </c>
      <c r="B20" s="52" t="s">
        <v>71</v>
      </c>
      <c r="C20" s="57"/>
      <c r="D20" s="78">
        <v>5</v>
      </c>
      <c r="E20" s="79" t="s">
        <v>43</v>
      </c>
      <c r="F20" s="80">
        <v>903.38</v>
      </c>
      <c r="G20" s="41"/>
      <c r="H20" s="35"/>
      <c r="I20" s="36" t="s">
        <v>33</v>
      </c>
      <c r="J20" s="37">
        <f aca="true" t="shared" si="0" ref="J19:J51">IF(I20="Less(-)",-1,1)</f>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 aca="true" t="shared" si="1" ref="BA19:BA51">total_amount_ba($B$2,$D$2,D20,F20,J20,K20,M20)</f>
        <v>4516.9</v>
      </c>
      <c r="BB20" s="48">
        <f aca="true" t="shared" si="2" ref="BB19:BB51">BA20+SUM(N20:AZ20)</f>
        <v>4516.9</v>
      </c>
      <c r="BC20" s="50" t="str">
        <f aca="true" t="shared" si="3" ref="BC19:BC51">SpellNumber(L20,BB20)</f>
        <v>INR  Four Thousand Five Hundred &amp; Sixteen  and Paise Ninety Only</v>
      </c>
      <c r="IA20" s="21">
        <v>3.01</v>
      </c>
      <c r="IB20" s="21" t="s">
        <v>71</v>
      </c>
      <c r="ID20" s="21">
        <v>5</v>
      </c>
      <c r="IE20" s="22" t="s">
        <v>43</v>
      </c>
      <c r="IF20" s="22"/>
      <c r="IG20" s="22"/>
      <c r="IH20" s="22"/>
      <c r="II20" s="22"/>
    </row>
    <row r="21" spans="1:243" s="21" customFormat="1" ht="19.5" customHeight="1">
      <c r="A21" s="56">
        <v>4</v>
      </c>
      <c r="B21" s="52" t="s">
        <v>72</v>
      </c>
      <c r="C21" s="57"/>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4</v>
      </c>
      <c r="IB21" s="21" t="s">
        <v>72</v>
      </c>
      <c r="IE21" s="22"/>
      <c r="IF21" s="22"/>
      <c r="IG21" s="22"/>
      <c r="IH21" s="22"/>
      <c r="II21" s="22"/>
    </row>
    <row r="22" spans="1:243" s="21" customFormat="1" ht="93" customHeight="1">
      <c r="A22" s="56">
        <v>4.01</v>
      </c>
      <c r="B22" s="52" t="s">
        <v>73</v>
      </c>
      <c r="C22" s="5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4.01</v>
      </c>
      <c r="IB22" s="21" t="s">
        <v>73</v>
      </c>
      <c r="IE22" s="22"/>
      <c r="IF22" s="22"/>
      <c r="IG22" s="22"/>
      <c r="IH22" s="22"/>
      <c r="II22" s="22"/>
    </row>
    <row r="23" spans="1:243" s="21" customFormat="1" ht="30" customHeight="1">
      <c r="A23" s="56">
        <v>4.02</v>
      </c>
      <c r="B23" s="52" t="s">
        <v>74</v>
      </c>
      <c r="C23" s="57"/>
      <c r="D23" s="78">
        <v>0.04</v>
      </c>
      <c r="E23" s="79" t="s">
        <v>66</v>
      </c>
      <c r="F23" s="80">
        <v>92351.78</v>
      </c>
      <c r="G23" s="41"/>
      <c r="H23" s="35"/>
      <c r="I23" s="36" t="s">
        <v>33</v>
      </c>
      <c r="J23" s="37">
        <f t="shared" si="0"/>
        <v>1</v>
      </c>
      <c r="K23" s="35" t="s">
        <v>34</v>
      </c>
      <c r="L23" s="35" t="s">
        <v>4</v>
      </c>
      <c r="M23" s="38"/>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 t="shared" si="1"/>
        <v>3694.07</v>
      </c>
      <c r="BB23" s="48">
        <f t="shared" si="2"/>
        <v>3694.07</v>
      </c>
      <c r="BC23" s="50" t="str">
        <f t="shared" si="3"/>
        <v>INR  Three Thousand Six Hundred &amp; Ninety Four  and Paise Seven Only</v>
      </c>
      <c r="IA23" s="21">
        <v>4.02</v>
      </c>
      <c r="IB23" s="21" t="s">
        <v>74</v>
      </c>
      <c r="ID23" s="21">
        <v>0.04</v>
      </c>
      <c r="IE23" s="22" t="s">
        <v>66</v>
      </c>
      <c r="IF23" s="22"/>
      <c r="IG23" s="22"/>
      <c r="IH23" s="22"/>
      <c r="II23" s="22"/>
    </row>
    <row r="24" spans="1:243" s="21" customFormat="1" ht="63.75" customHeight="1">
      <c r="A24" s="56">
        <v>4.03</v>
      </c>
      <c r="B24" s="52" t="s">
        <v>75</v>
      </c>
      <c r="C24" s="57"/>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4.03</v>
      </c>
      <c r="IB24" s="21" t="s">
        <v>75</v>
      </c>
      <c r="IE24" s="22"/>
      <c r="IF24" s="22"/>
      <c r="IG24" s="22"/>
      <c r="IH24" s="22"/>
      <c r="II24" s="22"/>
    </row>
    <row r="25" spans="1:243" s="21" customFormat="1" ht="30" customHeight="1">
      <c r="A25" s="56">
        <v>4.04</v>
      </c>
      <c r="B25" s="52" t="s">
        <v>76</v>
      </c>
      <c r="C25" s="57"/>
      <c r="D25" s="78">
        <v>10</v>
      </c>
      <c r="E25" s="79" t="s">
        <v>67</v>
      </c>
      <c r="F25" s="80">
        <v>160.89</v>
      </c>
      <c r="G25" s="41"/>
      <c r="H25" s="35"/>
      <c r="I25" s="36" t="s">
        <v>33</v>
      </c>
      <c r="J25" s="37">
        <f t="shared" si="0"/>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t="shared" si="1"/>
        <v>1608.9</v>
      </c>
      <c r="BB25" s="48">
        <f t="shared" si="2"/>
        <v>1608.9</v>
      </c>
      <c r="BC25" s="50" t="str">
        <f t="shared" si="3"/>
        <v>INR  One Thousand Six Hundred &amp; Eight  and Paise Ninety Only</v>
      </c>
      <c r="IA25" s="21">
        <v>4.04</v>
      </c>
      <c r="IB25" s="21" t="s">
        <v>76</v>
      </c>
      <c r="ID25" s="21">
        <v>10</v>
      </c>
      <c r="IE25" s="22" t="s">
        <v>67</v>
      </c>
      <c r="IF25" s="22"/>
      <c r="IG25" s="22"/>
      <c r="IH25" s="22"/>
      <c r="II25" s="22"/>
    </row>
    <row r="26" spans="1:243" s="21" customFormat="1" ht="46.5" customHeight="1">
      <c r="A26" s="56">
        <v>4.05</v>
      </c>
      <c r="B26" s="52" t="s">
        <v>77</v>
      </c>
      <c r="C26" s="57"/>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4.05</v>
      </c>
      <c r="IB26" s="21" t="s">
        <v>77</v>
      </c>
      <c r="IE26" s="22"/>
      <c r="IF26" s="22"/>
      <c r="IG26" s="22"/>
      <c r="IH26" s="22"/>
      <c r="II26" s="22"/>
    </row>
    <row r="27" spans="1:243" s="21" customFormat="1" ht="30" customHeight="1">
      <c r="A27" s="56">
        <v>4.06</v>
      </c>
      <c r="B27" s="52" t="s">
        <v>78</v>
      </c>
      <c r="C27" s="57"/>
      <c r="D27" s="78">
        <v>1</v>
      </c>
      <c r="E27" s="79" t="s">
        <v>132</v>
      </c>
      <c r="F27" s="80">
        <v>149.06</v>
      </c>
      <c r="G27" s="41"/>
      <c r="H27" s="35"/>
      <c r="I27" s="36" t="s">
        <v>33</v>
      </c>
      <c r="J27" s="37">
        <f t="shared" si="0"/>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1"/>
        <v>149.06</v>
      </c>
      <c r="BB27" s="48">
        <f t="shared" si="2"/>
        <v>149.06</v>
      </c>
      <c r="BC27" s="50" t="str">
        <f t="shared" si="3"/>
        <v>INR  One Hundred &amp; Forty Nine  and Paise Six Only</v>
      </c>
      <c r="IA27" s="21">
        <v>4.06</v>
      </c>
      <c r="IB27" s="21" t="s">
        <v>78</v>
      </c>
      <c r="ID27" s="21">
        <v>1</v>
      </c>
      <c r="IE27" s="22" t="s">
        <v>132</v>
      </c>
      <c r="IF27" s="22"/>
      <c r="IG27" s="22"/>
      <c r="IH27" s="22"/>
      <c r="II27" s="22"/>
    </row>
    <row r="28" spans="1:243" s="21" customFormat="1" ht="47.25" customHeight="1">
      <c r="A28" s="58">
        <v>4.07</v>
      </c>
      <c r="B28" s="52" t="s">
        <v>79</v>
      </c>
      <c r="C28" s="57"/>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4.07</v>
      </c>
      <c r="IB28" s="21" t="s">
        <v>79</v>
      </c>
      <c r="IE28" s="22"/>
      <c r="IF28" s="22"/>
      <c r="IG28" s="22"/>
      <c r="IH28" s="22"/>
      <c r="II28" s="22"/>
    </row>
    <row r="29" spans="1:243" s="21" customFormat="1" ht="17.25" customHeight="1">
      <c r="A29" s="56">
        <v>4.08</v>
      </c>
      <c r="B29" s="52" t="s">
        <v>80</v>
      </c>
      <c r="C29" s="57"/>
      <c r="D29" s="78">
        <v>1</v>
      </c>
      <c r="E29" s="79" t="s">
        <v>132</v>
      </c>
      <c r="F29" s="80">
        <v>53.09</v>
      </c>
      <c r="G29" s="41"/>
      <c r="H29" s="35"/>
      <c r="I29" s="36" t="s">
        <v>33</v>
      </c>
      <c r="J29" s="37">
        <f t="shared" si="0"/>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1"/>
        <v>53.09</v>
      </c>
      <c r="BB29" s="48">
        <f t="shared" si="2"/>
        <v>53.09</v>
      </c>
      <c r="BC29" s="50" t="str">
        <f t="shared" si="3"/>
        <v>INR  Fifty Three and Paise Nine Only</v>
      </c>
      <c r="IA29" s="21">
        <v>4.08</v>
      </c>
      <c r="IB29" s="21" t="s">
        <v>80</v>
      </c>
      <c r="ID29" s="21">
        <v>1</v>
      </c>
      <c r="IE29" s="22" t="s">
        <v>132</v>
      </c>
      <c r="IF29" s="22"/>
      <c r="IG29" s="22"/>
      <c r="IH29" s="22"/>
      <c r="II29" s="22"/>
    </row>
    <row r="30" spans="1:243" s="21" customFormat="1" ht="15.75" customHeight="1">
      <c r="A30" s="56">
        <v>4.09</v>
      </c>
      <c r="B30" s="52" t="s">
        <v>81</v>
      </c>
      <c r="C30" s="57"/>
      <c r="D30" s="78">
        <v>2</v>
      </c>
      <c r="E30" s="79" t="s">
        <v>132</v>
      </c>
      <c r="F30" s="80">
        <v>46.08</v>
      </c>
      <c r="G30" s="41"/>
      <c r="H30" s="35"/>
      <c r="I30" s="36" t="s">
        <v>33</v>
      </c>
      <c r="J30" s="37">
        <f t="shared" si="0"/>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1"/>
        <v>92.16</v>
      </c>
      <c r="BB30" s="48">
        <f t="shared" si="2"/>
        <v>92.16</v>
      </c>
      <c r="BC30" s="50" t="str">
        <f t="shared" si="3"/>
        <v>INR  Ninety Two and Paise Sixteen Only</v>
      </c>
      <c r="IA30" s="21">
        <v>4.09</v>
      </c>
      <c r="IB30" s="21" t="s">
        <v>81</v>
      </c>
      <c r="ID30" s="21">
        <v>2</v>
      </c>
      <c r="IE30" s="22" t="s">
        <v>132</v>
      </c>
      <c r="IF30" s="22"/>
      <c r="IG30" s="22"/>
      <c r="IH30" s="22"/>
      <c r="II30" s="22"/>
    </row>
    <row r="31" spans="1:243" s="21" customFormat="1" ht="63">
      <c r="A31" s="58">
        <v>4.1</v>
      </c>
      <c r="B31" s="52" t="s">
        <v>82</v>
      </c>
      <c r="C31" s="57"/>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4.1</v>
      </c>
      <c r="IB31" s="21" t="s">
        <v>82</v>
      </c>
      <c r="IE31" s="22"/>
      <c r="IF31" s="22"/>
      <c r="IG31" s="22"/>
      <c r="IH31" s="22"/>
      <c r="II31" s="22"/>
    </row>
    <row r="32" spans="1:243" s="21" customFormat="1" ht="18" customHeight="1">
      <c r="A32" s="56">
        <v>4.11</v>
      </c>
      <c r="B32" s="52" t="s">
        <v>83</v>
      </c>
      <c r="C32" s="57"/>
      <c r="D32" s="78">
        <v>2</v>
      </c>
      <c r="E32" s="79" t="s">
        <v>132</v>
      </c>
      <c r="F32" s="80">
        <v>30.56</v>
      </c>
      <c r="G32" s="41"/>
      <c r="H32" s="35"/>
      <c r="I32" s="36" t="s">
        <v>33</v>
      </c>
      <c r="J32" s="37">
        <f t="shared" si="0"/>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1"/>
        <v>61.12</v>
      </c>
      <c r="BB32" s="48">
        <f t="shared" si="2"/>
        <v>61.12</v>
      </c>
      <c r="BC32" s="50" t="str">
        <f t="shared" si="3"/>
        <v>INR  Sixty One and Paise Twelve Only</v>
      </c>
      <c r="IA32" s="21">
        <v>4.11</v>
      </c>
      <c r="IB32" s="21" t="s">
        <v>83</v>
      </c>
      <c r="ID32" s="21">
        <v>2</v>
      </c>
      <c r="IE32" s="22" t="s">
        <v>132</v>
      </c>
      <c r="IF32" s="22"/>
      <c r="IG32" s="22"/>
      <c r="IH32" s="22"/>
      <c r="II32" s="22"/>
    </row>
    <row r="33" spans="1:243" s="21" customFormat="1" ht="81" customHeight="1">
      <c r="A33" s="56">
        <v>4.12</v>
      </c>
      <c r="B33" s="52" t="s">
        <v>84</v>
      </c>
      <c r="C33" s="57"/>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4.12</v>
      </c>
      <c r="IB33" s="21" t="s">
        <v>84</v>
      </c>
      <c r="IE33" s="22"/>
      <c r="IF33" s="22"/>
      <c r="IG33" s="22"/>
      <c r="IH33" s="22"/>
      <c r="II33" s="22"/>
    </row>
    <row r="34" spans="1:243" s="21" customFormat="1" ht="30" customHeight="1">
      <c r="A34" s="56">
        <v>4.13</v>
      </c>
      <c r="B34" s="52" t="s">
        <v>78</v>
      </c>
      <c r="C34" s="57"/>
      <c r="D34" s="78">
        <v>1</v>
      </c>
      <c r="E34" s="79" t="s">
        <v>132</v>
      </c>
      <c r="F34" s="80">
        <v>203.16</v>
      </c>
      <c r="G34" s="41"/>
      <c r="H34" s="35"/>
      <c r="I34" s="36" t="s">
        <v>33</v>
      </c>
      <c r="J34" s="37">
        <f t="shared" si="0"/>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1"/>
        <v>203.16</v>
      </c>
      <c r="BB34" s="48">
        <f t="shared" si="2"/>
        <v>203.16</v>
      </c>
      <c r="BC34" s="50" t="str">
        <f t="shared" si="3"/>
        <v>INR  Two Hundred &amp; Three  and Paise Sixteen Only</v>
      </c>
      <c r="IA34" s="21">
        <v>4.13</v>
      </c>
      <c r="IB34" s="21" t="s">
        <v>78</v>
      </c>
      <c r="ID34" s="21">
        <v>1</v>
      </c>
      <c r="IE34" s="22" t="s">
        <v>132</v>
      </c>
      <c r="IF34" s="22"/>
      <c r="IG34" s="22"/>
      <c r="IH34" s="22"/>
      <c r="II34" s="22"/>
    </row>
    <row r="35" spans="1:243" s="21" customFormat="1" ht="78" customHeight="1">
      <c r="A35" s="56">
        <v>4.14</v>
      </c>
      <c r="B35" s="52" t="s">
        <v>85</v>
      </c>
      <c r="C35" s="57"/>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4.14</v>
      </c>
      <c r="IB35" s="21" t="s">
        <v>85</v>
      </c>
      <c r="IE35" s="22"/>
      <c r="IF35" s="22"/>
      <c r="IG35" s="22"/>
      <c r="IH35" s="22"/>
      <c r="II35" s="22"/>
    </row>
    <row r="36" spans="1:243" s="21" customFormat="1" ht="30" customHeight="1">
      <c r="A36" s="56">
        <v>4.15</v>
      </c>
      <c r="B36" s="52" t="s">
        <v>81</v>
      </c>
      <c r="C36" s="57"/>
      <c r="D36" s="78">
        <v>7</v>
      </c>
      <c r="E36" s="79" t="s">
        <v>132</v>
      </c>
      <c r="F36" s="80">
        <v>65.76</v>
      </c>
      <c r="G36" s="41"/>
      <c r="H36" s="35"/>
      <c r="I36" s="36" t="s">
        <v>33</v>
      </c>
      <c r="J36" s="37">
        <f t="shared" si="0"/>
        <v>1</v>
      </c>
      <c r="K36" s="35" t="s">
        <v>34</v>
      </c>
      <c r="L36" s="35" t="s">
        <v>4</v>
      </c>
      <c r="M36" s="38"/>
      <c r="N36" s="46"/>
      <c r="O36" s="46"/>
      <c r="P36" s="47"/>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9">
        <f t="shared" si="1"/>
        <v>460.32</v>
      </c>
      <c r="BB36" s="48">
        <f t="shared" si="2"/>
        <v>460.32</v>
      </c>
      <c r="BC36" s="50" t="str">
        <f t="shared" si="3"/>
        <v>INR  Four Hundred &amp; Sixty  and Paise Thirty Two Only</v>
      </c>
      <c r="IA36" s="21">
        <v>4.15</v>
      </c>
      <c r="IB36" s="21" t="s">
        <v>81</v>
      </c>
      <c r="ID36" s="21">
        <v>7</v>
      </c>
      <c r="IE36" s="22" t="s">
        <v>132</v>
      </c>
      <c r="IF36" s="22"/>
      <c r="IG36" s="22"/>
      <c r="IH36" s="22"/>
      <c r="II36" s="22"/>
    </row>
    <row r="37" spans="1:243" s="21" customFormat="1" ht="30" customHeight="1">
      <c r="A37" s="56">
        <v>4.16</v>
      </c>
      <c r="B37" s="52" t="s">
        <v>86</v>
      </c>
      <c r="C37" s="57"/>
      <c r="D37" s="78">
        <v>5</v>
      </c>
      <c r="E37" s="79" t="s">
        <v>132</v>
      </c>
      <c r="F37" s="80">
        <v>50.99</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254.95</v>
      </c>
      <c r="BB37" s="48">
        <f t="shared" si="2"/>
        <v>254.95</v>
      </c>
      <c r="BC37" s="50" t="str">
        <f t="shared" si="3"/>
        <v>INR  Two Hundred &amp; Fifty Four  and Paise Ninety Five Only</v>
      </c>
      <c r="IA37" s="21">
        <v>4.16</v>
      </c>
      <c r="IB37" s="21" t="s">
        <v>86</v>
      </c>
      <c r="ID37" s="21">
        <v>5</v>
      </c>
      <c r="IE37" s="22" t="s">
        <v>132</v>
      </c>
      <c r="IF37" s="22"/>
      <c r="IG37" s="22"/>
      <c r="IH37" s="22"/>
      <c r="II37" s="22"/>
    </row>
    <row r="38" spans="1:243" s="21" customFormat="1" ht="30" customHeight="1">
      <c r="A38" s="58">
        <v>4.17</v>
      </c>
      <c r="B38" s="52" t="s">
        <v>87</v>
      </c>
      <c r="C38" s="57"/>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4.17</v>
      </c>
      <c r="IB38" s="21" t="s">
        <v>87</v>
      </c>
      <c r="IE38" s="22"/>
      <c r="IF38" s="22"/>
      <c r="IG38" s="22"/>
      <c r="IH38" s="22"/>
      <c r="II38" s="22"/>
    </row>
    <row r="39" spans="1:243" s="21" customFormat="1" ht="28.5">
      <c r="A39" s="56">
        <v>4.18</v>
      </c>
      <c r="B39" s="52" t="s">
        <v>83</v>
      </c>
      <c r="C39" s="57"/>
      <c r="D39" s="78">
        <v>2</v>
      </c>
      <c r="E39" s="79" t="s">
        <v>132</v>
      </c>
      <c r="F39" s="80">
        <v>52.3</v>
      </c>
      <c r="G39" s="41"/>
      <c r="H39" s="35"/>
      <c r="I39" s="36" t="s">
        <v>33</v>
      </c>
      <c r="J39" s="37">
        <f t="shared" si="0"/>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1"/>
        <v>104.6</v>
      </c>
      <c r="BB39" s="48">
        <f t="shared" si="2"/>
        <v>104.6</v>
      </c>
      <c r="BC39" s="50" t="str">
        <f t="shared" si="3"/>
        <v>INR  One Hundred &amp; Four  and Paise Sixty Only</v>
      </c>
      <c r="IA39" s="21">
        <v>4.18</v>
      </c>
      <c r="IB39" s="21" t="s">
        <v>83</v>
      </c>
      <c r="ID39" s="21">
        <v>2</v>
      </c>
      <c r="IE39" s="22" t="s">
        <v>132</v>
      </c>
      <c r="IF39" s="22"/>
      <c r="IG39" s="22"/>
      <c r="IH39" s="22"/>
      <c r="II39" s="22"/>
    </row>
    <row r="40" spans="1:243" s="21" customFormat="1" ht="30" customHeight="1">
      <c r="A40" s="56">
        <v>4.19</v>
      </c>
      <c r="B40" s="52" t="s">
        <v>88</v>
      </c>
      <c r="C40" s="57"/>
      <c r="D40" s="78">
        <v>5</v>
      </c>
      <c r="E40" s="79" t="s">
        <v>132</v>
      </c>
      <c r="F40" s="80">
        <v>46.34</v>
      </c>
      <c r="G40" s="41"/>
      <c r="H40" s="35"/>
      <c r="I40" s="36" t="s">
        <v>33</v>
      </c>
      <c r="J40" s="37">
        <f t="shared" si="0"/>
        <v>1</v>
      </c>
      <c r="K40" s="35" t="s">
        <v>34</v>
      </c>
      <c r="L40" s="35" t="s">
        <v>4</v>
      </c>
      <c r="M40" s="38"/>
      <c r="N40" s="46"/>
      <c r="O40" s="46"/>
      <c r="P40" s="47"/>
      <c r="Q40" s="46"/>
      <c r="R40" s="46"/>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9">
        <f t="shared" si="1"/>
        <v>231.7</v>
      </c>
      <c r="BB40" s="48">
        <f t="shared" si="2"/>
        <v>231.7</v>
      </c>
      <c r="BC40" s="50" t="str">
        <f t="shared" si="3"/>
        <v>INR  Two Hundred &amp; Thirty One  and Paise Seventy Only</v>
      </c>
      <c r="IA40" s="21">
        <v>4.19</v>
      </c>
      <c r="IB40" s="21" t="s">
        <v>88</v>
      </c>
      <c r="ID40" s="21">
        <v>5</v>
      </c>
      <c r="IE40" s="22" t="s">
        <v>132</v>
      </c>
      <c r="IF40" s="22"/>
      <c r="IG40" s="22"/>
      <c r="IH40" s="22"/>
      <c r="II40" s="22"/>
    </row>
    <row r="41" spans="1:243" s="21" customFormat="1" ht="75" customHeight="1">
      <c r="A41" s="58">
        <v>4.2</v>
      </c>
      <c r="B41" s="52" t="s">
        <v>89</v>
      </c>
      <c r="C41" s="57"/>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4.2</v>
      </c>
      <c r="IB41" s="21" t="s">
        <v>89</v>
      </c>
      <c r="IE41" s="22"/>
      <c r="IF41" s="22"/>
      <c r="IG41" s="22"/>
      <c r="IH41" s="22"/>
      <c r="II41" s="22"/>
    </row>
    <row r="42" spans="1:243" s="21" customFormat="1" ht="30" customHeight="1">
      <c r="A42" s="56">
        <v>4.21</v>
      </c>
      <c r="B42" s="52" t="s">
        <v>90</v>
      </c>
      <c r="C42" s="57"/>
      <c r="D42" s="78">
        <v>10</v>
      </c>
      <c r="E42" s="79" t="s">
        <v>132</v>
      </c>
      <c r="F42" s="80">
        <v>54.41</v>
      </c>
      <c r="G42" s="41"/>
      <c r="H42" s="35"/>
      <c r="I42" s="36" t="s">
        <v>33</v>
      </c>
      <c r="J42" s="37">
        <f t="shared" si="0"/>
        <v>1</v>
      </c>
      <c r="K42" s="35" t="s">
        <v>34</v>
      </c>
      <c r="L42" s="35" t="s">
        <v>4</v>
      </c>
      <c r="M42" s="38"/>
      <c r="N42" s="46"/>
      <c r="O42" s="46"/>
      <c r="P42" s="47"/>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9">
        <f t="shared" si="1"/>
        <v>544.1</v>
      </c>
      <c r="BB42" s="48">
        <f t="shared" si="2"/>
        <v>544.1</v>
      </c>
      <c r="BC42" s="50" t="str">
        <f t="shared" si="3"/>
        <v>INR  Five Hundred &amp; Forty Four  and Paise Ten Only</v>
      </c>
      <c r="IA42" s="21">
        <v>4.21</v>
      </c>
      <c r="IB42" s="21" t="s">
        <v>90</v>
      </c>
      <c r="ID42" s="21">
        <v>10</v>
      </c>
      <c r="IE42" s="22" t="s">
        <v>132</v>
      </c>
      <c r="IF42" s="22"/>
      <c r="IG42" s="22"/>
      <c r="IH42" s="22"/>
      <c r="II42" s="22"/>
    </row>
    <row r="43" spans="1:243" s="21" customFormat="1" ht="188.25" customHeight="1">
      <c r="A43" s="56">
        <v>4.22</v>
      </c>
      <c r="B43" s="52" t="s">
        <v>138</v>
      </c>
      <c r="C43" s="57"/>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4.22</v>
      </c>
      <c r="IB43" s="21" t="s">
        <v>138</v>
      </c>
      <c r="IE43" s="22"/>
      <c r="IF43" s="22"/>
      <c r="IG43" s="22"/>
      <c r="IH43" s="22"/>
      <c r="II43" s="22"/>
    </row>
    <row r="44" spans="1:243" s="21" customFormat="1" ht="30" customHeight="1">
      <c r="A44" s="58">
        <v>4.23</v>
      </c>
      <c r="B44" s="52" t="s">
        <v>139</v>
      </c>
      <c r="C44" s="57"/>
      <c r="D44" s="78">
        <v>5</v>
      </c>
      <c r="E44" s="79" t="s">
        <v>133</v>
      </c>
      <c r="F44" s="80">
        <v>194.34</v>
      </c>
      <c r="G44" s="41"/>
      <c r="H44" s="35"/>
      <c r="I44" s="36" t="s">
        <v>33</v>
      </c>
      <c r="J44" s="37">
        <f t="shared" si="0"/>
        <v>1</v>
      </c>
      <c r="K44" s="35" t="s">
        <v>34</v>
      </c>
      <c r="L44" s="35" t="s">
        <v>4</v>
      </c>
      <c r="M44" s="38"/>
      <c r="N44" s="46"/>
      <c r="O44" s="46"/>
      <c r="P44" s="47"/>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9">
        <f t="shared" si="1"/>
        <v>971.7</v>
      </c>
      <c r="BB44" s="48">
        <f t="shared" si="2"/>
        <v>971.7</v>
      </c>
      <c r="BC44" s="50" t="str">
        <f t="shared" si="3"/>
        <v>INR  Nine Hundred &amp; Seventy One  and Paise Seventy Only</v>
      </c>
      <c r="IA44" s="21">
        <v>4.23</v>
      </c>
      <c r="IB44" s="21" t="s">
        <v>139</v>
      </c>
      <c r="ID44" s="21">
        <v>5</v>
      </c>
      <c r="IE44" s="22" t="s">
        <v>133</v>
      </c>
      <c r="IF44" s="22"/>
      <c r="IG44" s="22"/>
      <c r="IH44" s="22"/>
      <c r="II44" s="22"/>
    </row>
    <row r="45" spans="1:243" s="21" customFormat="1" ht="31.5">
      <c r="A45" s="56">
        <v>4.24</v>
      </c>
      <c r="B45" s="52" t="s">
        <v>140</v>
      </c>
      <c r="C45" s="57"/>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4.24</v>
      </c>
      <c r="IB45" s="21" t="s">
        <v>140</v>
      </c>
      <c r="IE45" s="22"/>
      <c r="IF45" s="22"/>
      <c r="IG45" s="22"/>
      <c r="IH45" s="22"/>
      <c r="II45" s="22"/>
    </row>
    <row r="46" spans="1:243" s="21" customFormat="1" ht="409.5">
      <c r="A46" s="56">
        <v>4.25</v>
      </c>
      <c r="B46" s="52" t="s">
        <v>141</v>
      </c>
      <c r="C46" s="57"/>
      <c r="D46" s="78">
        <v>1.5</v>
      </c>
      <c r="E46" s="79" t="s">
        <v>43</v>
      </c>
      <c r="F46" s="80">
        <v>1543.8</v>
      </c>
      <c r="G46" s="41"/>
      <c r="H46" s="35"/>
      <c r="I46" s="36" t="s">
        <v>33</v>
      </c>
      <c r="J46" s="37">
        <f t="shared" si="0"/>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1"/>
        <v>2315.7</v>
      </c>
      <c r="BB46" s="48">
        <f t="shared" si="2"/>
        <v>2315.7</v>
      </c>
      <c r="BC46" s="50" t="str">
        <f t="shared" si="3"/>
        <v>INR  Two Thousand Three Hundred &amp; Fifteen  and Paise Seventy Only</v>
      </c>
      <c r="IA46" s="21">
        <v>4.25</v>
      </c>
      <c r="IB46" s="21" t="s">
        <v>141</v>
      </c>
      <c r="ID46" s="21">
        <v>1.5</v>
      </c>
      <c r="IE46" s="22" t="s">
        <v>43</v>
      </c>
      <c r="IF46" s="22"/>
      <c r="IG46" s="22"/>
      <c r="IH46" s="22"/>
      <c r="II46" s="22"/>
    </row>
    <row r="47" spans="1:243" s="21" customFormat="1" ht="79.5" customHeight="1">
      <c r="A47" s="56">
        <v>4.26</v>
      </c>
      <c r="B47" s="52" t="s">
        <v>91</v>
      </c>
      <c r="C47" s="57"/>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4.26</v>
      </c>
      <c r="IB47" s="21" t="s">
        <v>91</v>
      </c>
      <c r="IE47" s="22"/>
      <c r="IF47" s="22"/>
      <c r="IG47" s="22"/>
      <c r="IH47" s="22"/>
      <c r="II47" s="22"/>
    </row>
    <row r="48" spans="1:243" s="21" customFormat="1" ht="16.5" customHeight="1">
      <c r="A48" s="56">
        <v>4.27</v>
      </c>
      <c r="B48" s="52" t="s">
        <v>92</v>
      </c>
      <c r="C48" s="57"/>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4.27</v>
      </c>
      <c r="IB48" s="21" t="s">
        <v>92</v>
      </c>
      <c r="IE48" s="22"/>
      <c r="IF48" s="22"/>
      <c r="IG48" s="22"/>
      <c r="IH48" s="22"/>
      <c r="II48" s="22"/>
    </row>
    <row r="49" spans="1:243" s="21" customFormat="1" ht="34.5" customHeight="1">
      <c r="A49" s="56">
        <v>4.28</v>
      </c>
      <c r="B49" s="52" t="s">
        <v>93</v>
      </c>
      <c r="C49" s="57"/>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4.28</v>
      </c>
      <c r="IB49" s="21" t="s">
        <v>93</v>
      </c>
      <c r="IE49" s="22"/>
      <c r="IF49" s="22"/>
      <c r="IG49" s="22"/>
      <c r="IH49" s="22"/>
      <c r="II49" s="22"/>
    </row>
    <row r="50" spans="1:243" s="21" customFormat="1" ht="30" customHeight="1">
      <c r="A50" s="58">
        <v>4.29</v>
      </c>
      <c r="B50" s="52" t="s">
        <v>94</v>
      </c>
      <c r="C50" s="57"/>
      <c r="D50" s="78">
        <v>2.5</v>
      </c>
      <c r="E50" s="79" t="s">
        <v>43</v>
      </c>
      <c r="F50" s="80">
        <v>3816.05</v>
      </c>
      <c r="G50" s="41"/>
      <c r="H50" s="35"/>
      <c r="I50" s="36" t="s">
        <v>33</v>
      </c>
      <c r="J50" s="37">
        <f t="shared" si="0"/>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 t="shared" si="1"/>
        <v>9540.13</v>
      </c>
      <c r="BB50" s="48">
        <f t="shared" si="2"/>
        <v>9540.13</v>
      </c>
      <c r="BC50" s="50" t="str">
        <f t="shared" si="3"/>
        <v>INR  Nine Thousand Five Hundred &amp; Forty  and Paise Thirteen Only</v>
      </c>
      <c r="IA50" s="21">
        <v>4.29</v>
      </c>
      <c r="IB50" s="21" t="s">
        <v>94</v>
      </c>
      <c r="ID50" s="21">
        <v>2.5</v>
      </c>
      <c r="IE50" s="22" t="s">
        <v>43</v>
      </c>
      <c r="IF50" s="22"/>
      <c r="IG50" s="22"/>
      <c r="IH50" s="22"/>
      <c r="II50" s="22"/>
    </row>
    <row r="51" spans="1:243" s="21" customFormat="1" ht="18.75" customHeight="1">
      <c r="A51" s="56">
        <v>5</v>
      </c>
      <c r="B51" s="52" t="s">
        <v>53</v>
      </c>
      <c r="C51" s="57"/>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5</v>
      </c>
      <c r="IB51" s="21" t="s">
        <v>53</v>
      </c>
      <c r="IE51" s="22"/>
      <c r="IF51" s="22"/>
      <c r="IG51" s="22"/>
      <c r="IH51" s="22"/>
      <c r="II51" s="22"/>
    </row>
    <row r="52" spans="1:243" s="21" customFormat="1" ht="77.25" customHeight="1">
      <c r="A52" s="56">
        <v>5.01</v>
      </c>
      <c r="B52" s="52" t="s">
        <v>54</v>
      </c>
      <c r="C52" s="57"/>
      <c r="D52" s="78">
        <v>175</v>
      </c>
      <c r="E52" s="79" t="s">
        <v>67</v>
      </c>
      <c r="F52" s="80">
        <v>89.22</v>
      </c>
      <c r="G52" s="41"/>
      <c r="H52" s="35"/>
      <c r="I52" s="36" t="s">
        <v>33</v>
      </c>
      <c r="J52" s="37">
        <f>IF(I52="Less(-)",-1,1)</f>
        <v>1</v>
      </c>
      <c r="K52" s="35" t="s">
        <v>34</v>
      </c>
      <c r="L52" s="35" t="s">
        <v>4</v>
      </c>
      <c r="M52" s="38"/>
      <c r="N52" s="46"/>
      <c r="O52" s="46"/>
      <c r="P52" s="47"/>
      <c r="Q52" s="46"/>
      <c r="R52" s="46"/>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9">
        <f>total_amount_ba($B$2,$D$2,D52,F52,J52,K52,M52)</f>
        <v>15613.5</v>
      </c>
      <c r="BB52" s="48">
        <f>BA52+SUM(N52:AZ52)</f>
        <v>15613.5</v>
      </c>
      <c r="BC52" s="50" t="str">
        <f>SpellNumber(L52,BB52)</f>
        <v>INR  Fifteen Thousand Six Hundred &amp; Thirteen  and Paise Fifty Only</v>
      </c>
      <c r="IA52" s="21">
        <v>5.01</v>
      </c>
      <c r="IB52" s="21" t="s">
        <v>54</v>
      </c>
      <c r="ID52" s="21">
        <v>175</v>
      </c>
      <c r="IE52" s="22" t="s">
        <v>67</v>
      </c>
      <c r="IF52" s="22"/>
      <c r="IG52" s="22"/>
      <c r="IH52" s="22"/>
      <c r="II52" s="22"/>
    </row>
    <row r="53" spans="1:243" s="21" customFormat="1" ht="45.75" customHeight="1">
      <c r="A53" s="56">
        <v>5.02</v>
      </c>
      <c r="B53" s="52" t="s">
        <v>95</v>
      </c>
      <c r="C53" s="57"/>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5.02</v>
      </c>
      <c r="IB53" s="21" t="s">
        <v>95</v>
      </c>
      <c r="IE53" s="22"/>
      <c r="IF53" s="22"/>
      <c r="IG53" s="22"/>
      <c r="IH53" s="22"/>
      <c r="II53" s="22"/>
    </row>
    <row r="54" spans="1:243" s="21" customFormat="1" ht="30" customHeight="1">
      <c r="A54" s="56">
        <v>5.03</v>
      </c>
      <c r="B54" s="52" t="s">
        <v>96</v>
      </c>
      <c r="C54" s="57"/>
      <c r="D54" s="78">
        <v>3</v>
      </c>
      <c r="E54" s="79" t="s">
        <v>43</v>
      </c>
      <c r="F54" s="80">
        <v>789.6</v>
      </c>
      <c r="G54" s="41"/>
      <c r="H54" s="35"/>
      <c r="I54" s="36" t="s">
        <v>33</v>
      </c>
      <c r="J54" s="37">
        <f>IF(I54="Less(-)",-1,1)</f>
        <v>1</v>
      </c>
      <c r="K54" s="35" t="s">
        <v>34</v>
      </c>
      <c r="L54" s="35" t="s">
        <v>4</v>
      </c>
      <c r="M54" s="38"/>
      <c r="N54" s="46"/>
      <c r="O54" s="46"/>
      <c r="P54" s="47"/>
      <c r="Q54" s="46"/>
      <c r="R54" s="46"/>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9">
        <f>total_amount_ba($B$2,$D$2,D54,F54,J54,K54,M54)</f>
        <v>2368.8</v>
      </c>
      <c r="BB54" s="48">
        <f>BA54+SUM(N54:AZ54)</f>
        <v>2368.8</v>
      </c>
      <c r="BC54" s="50" t="str">
        <f>SpellNumber(L54,BB54)</f>
        <v>INR  Two Thousand Three Hundred &amp; Sixty Eight  and Paise Eighty Only</v>
      </c>
      <c r="IA54" s="21">
        <v>5.03</v>
      </c>
      <c r="IB54" s="21" t="s">
        <v>96</v>
      </c>
      <c r="ID54" s="21">
        <v>3</v>
      </c>
      <c r="IE54" s="22" t="s">
        <v>43</v>
      </c>
      <c r="IF54" s="22"/>
      <c r="IG54" s="22"/>
      <c r="IH54" s="22"/>
      <c r="II54" s="22"/>
    </row>
    <row r="55" spans="1:243" s="21" customFormat="1" ht="17.25" customHeight="1">
      <c r="A55" s="56">
        <v>6</v>
      </c>
      <c r="B55" s="52" t="s">
        <v>55</v>
      </c>
      <c r="C55" s="57"/>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6</v>
      </c>
      <c r="IB55" s="21" t="s">
        <v>55</v>
      </c>
      <c r="IE55" s="22"/>
      <c r="IF55" s="22"/>
      <c r="IG55" s="22"/>
      <c r="IH55" s="22"/>
      <c r="II55" s="22"/>
    </row>
    <row r="56" spans="1:243" s="21" customFormat="1" ht="158.25" customHeight="1">
      <c r="A56" s="56">
        <v>6.01</v>
      </c>
      <c r="B56" s="52" t="s">
        <v>97</v>
      </c>
      <c r="C56" s="57"/>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6.01</v>
      </c>
      <c r="IB56" s="21" t="s">
        <v>97</v>
      </c>
      <c r="IE56" s="22"/>
      <c r="IF56" s="22"/>
      <c r="IG56" s="22"/>
      <c r="IH56" s="22"/>
      <c r="II56" s="22"/>
    </row>
    <row r="57" spans="1:243" s="21" customFormat="1" ht="45" customHeight="1">
      <c r="A57" s="56">
        <v>6.02</v>
      </c>
      <c r="B57" s="52" t="s">
        <v>98</v>
      </c>
      <c r="C57" s="57"/>
      <c r="D57" s="78">
        <v>18</v>
      </c>
      <c r="E57" s="79" t="s">
        <v>43</v>
      </c>
      <c r="F57" s="80">
        <v>1355.41</v>
      </c>
      <c r="G57" s="41"/>
      <c r="H57" s="35"/>
      <c r="I57" s="36" t="s">
        <v>33</v>
      </c>
      <c r="J57" s="37">
        <f>IF(I57="Less(-)",-1,1)</f>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total_amount_ba($B$2,$D$2,D57,F57,J57,K57,M57)</f>
        <v>24397.38</v>
      </c>
      <c r="BB57" s="48">
        <f>BA57+SUM(N57:AZ57)</f>
        <v>24397.38</v>
      </c>
      <c r="BC57" s="50" t="str">
        <f>SpellNumber(L57,BB57)</f>
        <v>INR  Twenty Four Thousand Three Hundred &amp; Ninety Seven  and Paise Thirty Eight Only</v>
      </c>
      <c r="IA57" s="21">
        <v>6.02</v>
      </c>
      <c r="IB57" s="21" t="s">
        <v>98</v>
      </c>
      <c r="ID57" s="21">
        <v>18</v>
      </c>
      <c r="IE57" s="22" t="s">
        <v>43</v>
      </c>
      <c r="IF57" s="22"/>
      <c r="IG57" s="22"/>
      <c r="IH57" s="22"/>
      <c r="II57" s="22"/>
    </row>
    <row r="58" spans="1:243" s="21" customFormat="1" ht="156" customHeight="1">
      <c r="A58" s="56">
        <v>6.03</v>
      </c>
      <c r="B58" s="52" t="s">
        <v>99</v>
      </c>
      <c r="C58" s="57"/>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6.03</v>
      </c>
      <c r="IB58" s="21" t="s">
        <v>99</v>
      </c>
      <c r="IE58" s="22"/>
      <c r="IF58" s="22"/>
      <c r="IG58" s="22"/>
      <c r="IH58" s="22"/>
      <c r="II58" s="22"/>
    </row>
    <row r="59" spans="1:243" s="21" customFormat="1" ht="45" customHeight="1">
      <c r="A59" s="56">
        <v>6.04</v>
      </c>
      <c r="B59" s="52" t="s">
        <v>98</v>
      </c>
      <c r="C59" s="57"/>
      <c r="D59" s="78">
        <v>120</v>
      </c>
      <c r="E59" s="79" t="s">
        <v>43</v>
      </c>
      <c r="F59" s="80">
        <v>1411.62</v>
      </c>
      <c r="G59" s="41"/>
      <c r="H59" s="35"/>
      <c r="I59" s="36" t="s">
        <v>33</v>
      </c>
      <c r="J59" s="37">
        <f aca="true" t="shared" si="4" ref="J59:J103">IF(I59="Less(-)",-1,1)</f>
        <v>1</v>
      </c>
      <c r="K59" s="35" t="s">
        <v>34</v>
      </c>
      <c r="L59" s="35" t="s">
        <v>4</v>
      </c>
      <c r="M59" s="38"/>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 aca="true" t="shared" si="5" ref="BA59:BA103">total_amount_ba($B$2,$D$2,D59,F59,J59,K59,M59)</f>
        <v>169394.4</v>
      </c>
      <c r="BB59" s="48">
        <f aca="true" t="shared" si="6" ref="BB59:BB103">BA59+SUM(N59:AZ59)</f>
        <v>169394.4</v>
      </c>
      <c r="BC59" s="50" t="str">
        <f aca="true" t="shared" si="7" ref="BC59:BC103">SpellNumber(L59,BB59)</f>
        <v>INR  One Lakh Sixty Nine Thousand Three Hundred &amp; Ninety Four  and Paise Forty Only</v>
      </c>
      <c r="IA59" s="21">
        <v>6.04</v>
      </c>
      <c r="IB59" s="21" t="s">
        <v>98</v>
      </c>
      <c r="ID59" s="21">
        <v>120</v>
      </c>
      <c r="IE59" s="22" t="s">
        <v>43</v>
      </c>
      <c r="IF59" s="22"/>
      <c r="IG59" s="22"/>
      <c r="IH59" s="22"/>
      <c r="II59" s="22"/>
    </row>
    <row r="60" spans="1:243" s="21" customFormat="1" ht="47.25" customHeight="1">
      <c r="A60" s="56">
        <v>6.05</v>
      </c>
      <c r="B60" s="52" t="s">
        <v>100</v>
      </c>
      <c r="C60" s="57"/>
      <c r="D60" s="78">
        <v>138</v>
      </c>
      <c r="E60" s="79" t="s">
        <v>134</v>
      </c>
      <c r="F60" s="80">
        <v>120.21</v>
      </c>
      <c r="G60" s="41"/>
      <c r="H60" s="35"/>
      <c r="I60" s="36" t="s">
        <v>33</v>
      </c>
      <c r="J60" s="37">
        <f t="shared" si="4"/>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5"/>
        <v>16588.98</v>
      </c>
      <c r="BB60" s="48">
        <f t="shared" si="6"/>
        <v>16588.98</v>
      </c>
      <c r="BC60" s="50" t="str">
        <f t="shared" si="7"/>
        <v>INR  Sixteen Thousand Five Hundred &amp; Eighty Eight  and Paise Ninety Eight Only</v>
      </c>
      <c r="IA60" s="21">
        <v>6.05</v>
      </c>
      <c r="IB60" s="21" t="s">
        <v>100</v>
      </c>
      <c r="ID60" s="21">
        <v>138</v>
      </c>
      <c r="IE60" s="22" t="s">
        <v>134</v>
      </c>
      <c r="IF60" s="22"/>
      <c r="IG60" s="22"/>
      <c r="IH60" s="22"/>
      <c r="II60" s="22"/>
    </row>
    <row r="61" spans="1:243" s="21" customFormat="1" ht="14.25" customHeight="1">
      <c r="A61" s="56">
        <v>7</v>
      </c>
      <c r="B61" s="52" t="s">
        <v>48</v>
      </c>
      <c r="C61" s="57"/>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7</v>
      </c>
      <c r="IB61" s="21" t="s">
        <v>48</v>
      </c>
      <c r="IE61" s="22"/>
      <c r="IF61" s="22"/>
      <c r="IG61" s="22"/>
      <c r="IH61" s="22"/>
      <c r="II61" s="22"/>
    </row>
    <row r="62" spans="1:243" s="21" customFormat="1" ht="18" customHeight="1">
      <c r="A62" s="56">
        <v>7.01</v>
      </c>
      <c r="B62" s="52" t="s">
        <v>101</v>
      </c>
      <c r="C62" s="57"/>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7.01</v>
      </c>
      <c r="IB62" s="21" t="s">
        <v>101</v>
      </c>
      <c r="IE62" s="22"/>
      <c r="IF62" s="22"/>
      <c r="IG62" s="22"/>
      <c r="IH62" s="22"/>
      <c r="II62" s="22"/>
    </row>
    <row r="63" spans="1:243" s="21" customFormat="1" ht="30.75" customHeight="1">
      <c r="A63" s="56">
        <v>7.02</v>
      </c>
      <c r="B63" s="52" t="s">
        <v>57</v>
      </c>
      <c r="C63" s="57"/>
      <c r="D63" s="78">
        <v>10</v>
      </c>
      <c r="E63" s="79" t="s">
        <v>43</v>
      </c>
      <c r="F63" s="80">
        <v>231.08</v>
      </c>
      <c r="G63" s="41"/>
      <c r="H63" s="35"/>
      <c r="I63" s="36" t="s">
        <v>33</v>
      </c>
      <c r="J63" s="37">
        <f t="shared" si="4"/>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 t="shared" si="5"/>
        <v>2310.8</v>
      </c>
      <c r="BB63" s="48">
        <f t="shared" si="6"/>
        <v>2310.8</v>
      </c>
      <c r="BC63" s="50" t="str">
        <f t="shared" si="7"/>
        <v>INR  Two Thousand Three Hundred &amp; Ten  and Paise Eighty Only</v>
      </c>
      <c r="IA63" s="21">
        <v>7.02</v>
      </c>
      <c r="IB63" s="21" t="s">
        <v>57</v>
      </c>
      <c r="ID63" s="21">
        <v>10</v>
      </c>
      <c r="IE63" s="22" t="s">
        <v>43</v>
      </c>
      <c r="IF63" s="22"/>
      <c r="IG63" s="22"/>
      <c r="IH63" s="22"/>
      <c r="II63" s="22"/>
    </row>
    <row r="64" spans="1:243" s="21" customFormat="1" ht="30.75" customHeight="1">
      <c r="A64" s="56">
        <v>7.03</v>
      </c>
      <c r="B64" s="52" t="s">
        <v>56</v>
      </c>
      <c r="C64" s="57"/>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7.03</v>
      </c>
      <c r="IB64" s="21" t="s">
        <v>56</v>
      </c>
      <c r="IE64" s="22"/>
      <c r="IF64" s="22"/>
      <c r="IG64" s="22"/>
      <c r="IH64" s="22"/>
      <c r="II64" s="22"/>
    </row>
    <row r="65" spans="1:243" s="21" customFormat="1" ht="30.75" customHeight="1">
      <c r="A65" s="56">
        <v>7.04</v>
      </c>
      <c r="B65" s="52" t="s">
        <v>57</v>
      </c>
      <c r="C65" s="57"/>
      <c r="D65" s="78">
        <v>10</v>
      </c>
      <c r="E65" s="79" t="s">
        <v>43</v>
      </c>
      <c r="F65" s="80">
        <v>266.46</v>
      </c>
      <c r="G65" s="41"/>
      <c r="H65" s="35"/>
      <c r="I65" s="36" t="s">
        <v>33</v>
      </c>
      <c r="J65" s="37">
        <f t="shared" si="4"/>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5"/>
        <v>2664.6</v>
      </c>
      <c r="BB65" s="48">
        <f t="shared" si="6"/>
        <v>2664.6</v>
      </c>
      <c r="BC65" s="50" t="str">
        <f t="shared" si="7"/>
        <v>INR  Two Thousand Six Hundred &amp; Sixty Four  and Paise Sixty Only</v>
      </c>
      <c r="IA65" s="21">
        <v>7.04</v>
      </c>
      <c r="IB65" s="21" t="s">
        <v>57</v>
      </c>
      <c r="ID65" s="21">
        <v>10</v>
      </c>
      <c r="IE65" s="22" t="s">
        <v>43</v>
      </c>
      <c r="IF65" s="22"/>
      <c r="IG65" s="22"/>
      <c r="IH65" s="22"/>
      <c r="II65" s="22"/>
    </row>
    <row r="66" spans="1:243" s="21" customFormat="1" ht="16.5" customHeight="1">
      <c r="A66" s="56">
        <v>7.05</v>
      </c>
      <c r="B66" s="52" t="s">
        <v>102</v>
      </c>
      <c r="C66" s="57"/>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7.05</v>
      </c>
      <c r="IB66" s="21" t="s">
        <v>102</v>
      </c>
      <c r="IE66" s="22"/>
      <c r="IF66" s="22"/>
      <c r="IG66" s="22"/>
      <c r="IH66" s="22"/>
      <c r="II66" s="22"/>
    </row>
    <row r="67" spans="1:243" s="21" customFormat="1" ht="30.75" customHeight="1">
      <c r="A67" s="56">
        <v>7.06</v>
      </c>
      <c r="B67" s="52" t="s">
        <v>103</v>
      </c>
      <c r="C67" s="57"/>
      <c r="D67" s="78">
        <v>4</v>
      </c>
      <c r="E67" s="79" t="s">
        <v>43</v>
      </c>
      <c r="F67" s="80">
        <v>199.34</v>
      </c>
      <c r="G67" s="41"/>
      <c r="H67" s="35"/>
      <c r="I67" s="36" t="s">
        <v>33</v>
      </c>
      <c r="J67" s="37">
        <f t="shared" si="4"/>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 t="shared" si="5"/>
        <v>797.36</v>
      </c>
      <c r="BB67" s="48">
        <f t="shared" si="6"/>
        <v>797.36</v>
      </c>
      <c r="BC67" s="50" t="str">
        <f t="shared" si="7"/>
        <v>INR  Seven Hundred &amp; Ninety Seven  and Paise Thirty Six Only</v>
      </c>
      <c r="IA67" s="21">
        <v>7.06</v>
      </c>
      <c r="IB67" s="21" t="s">
        <v>103</v>
      </c>
      <c r="ID67" s="21">
        <v>4</v>
      </c>
      <c r="IE67" s="22" t="s">
        <v>43</v>
      </c>
      <c r="IF67" s="22"/>
      <c r="IG67" s="22"/>
      <c r="IH67" s="22"/>
      <c r="II67" s="22"/>
    </row>
    <row r="68" spans="1:243" s="21" customFormat="1" ht="80.25" customHeight="1">
      <c r="A68" s="56">
        <v>7.07</v>
      </c>
      <c r="B68" s="52" t="s">
        <v>104</v>
      </c>
      <c r="C68" s="57"/>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1">
        <v>7.07</v>
      </c>
      <c r="IB68" s="21" t="s">
        <v>104</v>
      </c>
      <c r="IE68" s="22"/>
      <c r="IF68" s="22"/>
      <c r="IG68" s="22"/>
      <c r="IH68" s="22"/>
      <c r="II68" s="22"/>
    </row>
    <row r="69" spans="1:243" s="21" customFormat="1" ht="30.75" customHeight="1">
      <c r="A69" s="56">
        <v>7.08</v>
      </c>
      <c r="B69" s="52" t="s">
        <v>47</v>
      </c>
      <c r="C69" s="57"/>
      <c r="D69" s="78">
        <v>100</v>
      </c>
      <c r="E69" s="79" t="s">
        <v>43</v>
      </c>
      <c r="F69" s="80">
        <v>76.41</v>
      </c>
      <c r="G69" s="41"/>
      <c r="H69" s="35"/>
      <c r="I69" s="36" t="s">
        <v>33</v>
      </c>
      <c r="J69" s="37">
        <f t="shared" si="4"/>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 t="shared" si="5"/>
        <v>7641</v>
      </c>
      <c r="BB69" s="48">
        <f t="shared" si="6"/>
        <v>7641</v>
      </c>
      <c r="BC69" s="50" t="str">
        <f t="shared" si="7"/>
        <v>INR  Seven Thousand Six Hundred &amp; Forty One  Only</v>
      </c>
      <c r="IA69" s="21">
        <v>7.08</v>
      </c>
      <c r="IB69" s="21" t="s">
        <v>47</v>
      </c>
      <c r="ID69" s="21">
        <v>100</v>
      </c>
      <c r="IE69" s="22" t="s">
        <v>43</v>
      </c>
      <c r="IF69" s="22"/>
      <c r="IG69" s="22"/>
      <c r="IH69" s="22"/>
      <c r="II69" s="22"/>
    </row>
    <row r="70" spans="1:243" s="21" customFormat="1" ht="49.5" customHeight="1">
      <c r="A70" s="56">
        <v>7.09</v>
      </c>
      <c r="B70" s="52" t="s">
        <v>58</v>
      </c>
      <c r="C70" s="57"/>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1">
        <v>7.09</v>
      </c>
      <c r="IB70" s="21" t="s">
        <v>58</v>
      </c>
      <c r="IE70" s="22"/>
      <c r="IF70" s="22"/>
      <c r="IG70" s="22"/>
      <c r="IH70" s="22"/>
      <c r="II70" s="22"/>
    </row>
    <row r="71" spans="1:243" s="21" customFormat="1" ht="30.75" customHeight="1">
      <c r="A71" s="58">
        <v>7.1</v>
      </c>
      <c r="B71" s="52" t="s">
        <v>47</v>
      </c>
      <c r="C71" s="57"/>
      <c r="D71" s="78">
        <v>5</v>
      </c>
      <c r="E71" s="79" t="s">
        <v>43</v>
      </c>
      <c r="F71" s="80">
        <v>106.58</v>
      </c>
      <c r="G71" s="41"/>
      <c r="H71" s="35"/>
      <c r="I71" s="36" t="s">
        <v>33</v>
      </c>
      <c r="J71" s="37">
        <f t="shared" si="4"/>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 t="shared" si="5"/>
        <v>532.9</v>
      </c>
      <c r="BB71" s="48">
        <f t="shared" si="6"/>
        <v>532.9</v>
      </c>
      <c r="BC71" s="50" t="str">
        <f t="shared" si="7"/>
        <v>INR  Five Hundred &amp; Thirty Two  and Paise Ninety Only</v>
      </c>
      <c r="IA71" s="21">
        <v>7.1</v>
      </c>
      <c r="IB71" s="21" t="s">
        <v>47</v>
      </c>
      <c r="ID71" s="21">
        <v>5</v>
      </c>
      <c r="IE71" s="22" t="s">
        <v>43</v>
      </c>
      <c r="IF71" s="22"/>
      <c r="IG71" s="22"/>
      <c r="IH71" s="22"/>
      <c r="II71" s="22"/>
    </row>
    <row r="72" spans="1:243" s="21" customFormat="1" ht="49.5" customHeight="1">
      <c r="A72" s="56">
        <v>7.11</v>
      </c>
      <c r="B72" s="52" t="s">
        <v>105</v>
      </c>
      <c r="C72" s="57"/>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1">
        <v>7.11</v>
      </c>
      <c r="IB72" s="21" t="s">
        <v>105</v>
      </c>
      <c r="IE72" s="22"/>
      <c r="IF72" s="22"/>
      <c r="IG72" s="22"/>
      <c r="IH72" s="22"/>
      <c r="II72" s="22"/>
    </row>
    <row r="73" spans="1:243" s="21" customFormat="1" ht="51" customHeight="1">
      <c r="A73" s="56">
        <v>7.12</v>
      </c>
      <c r="B73" s="52" t="s">
        <v>106</v>
      </c>
      <c r="C73" s="57"/>
      <c r="D73" s="78">
        <v>10</v>
      </c>
      <c r="E73" s="79" t="s">
        <v>43</v>
      </c>
      <c r="F73" s="80">
        <v>155.33</v>
      </c>
      <c r="G73" s="41"/>
      <c r="H73" s="35"/>
      <c r="I73" s="36" t="s">
        <v>33</v>
      </c>
      <c r="J73" s="37">
        <f t="shared" si="4"/>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5"/>
        <v>1553.3</v>
      </c>
      <c r="BB73" s="48">
        <f t="shared" si="6"/>
        <v>1553.3</v>
      </c>
      <c r="BC73" s="50" t="str">
        <f t="shared" si="7"/>
        <v>INR  One Thousand Five Hundred &amp; Fifty Three  and Paise Thirty Only</v>
      </c>
      <c r="IA73" s="21">
        <v>7.12</v>
      </c>
      <c r="IB73" s="21" t="s">
        <v>106</v>
      </c>
      <c r="ID73" s="21">
        <v>10</v>
      </c>
      <c r="IE73" s="22" t="s">
        <v>43</v>
      </c>
      <c r="IF73" s="22"/>
      <c r="IG73" s="22"/>
      <c r="IH73" s="22"/>
      <c r="II73" s="22"/>
    </row>
    <row r="74" spans="1:243" s="21" customFormat="1" ht="80.25" customHeight="1">
      <c r="A74" s="56">
        <v>7.13</v>
      </c>
      <c r="B74" s="52" t="s">
        <v>107</v>
      </c>
      <c r="C74" s="57"/>
      <c r="D74" s="78">
        <v>100</v>
      </c>
      <c r="E74" s="79" t="s">
        <v>43</v>
      </c>
      <c r="F74" s="80">
        <v>100.96</v>
      </c>
      <c r="G74" s="41"/>
      <c r="H74" s="35"/>
      <c r="I74" s="36" t="s">
        <v>33</v>
      </c>
      <c r="J74" s="37">
        <f t="shared" si="4"/>
        <v>1</v>
      </c>
      <c r="K74" s="35" t="s">
        <v>34</v>
      </c>
      <c r="L74" s="35" t="s">
        <v>4</v>
      </c>
      <c r="M74" s="38"/>
      <c r="N74" s="46"/>
      <c r="O74" s="46"/>
      <c r="P74" s="47"/>
      <c r="Q74" s="46"/>
      <c r="R74" s="46"/>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9">
        <f t="shared" si="5"/>
        <v>10096</v>
      </c>
      <c r="BB74" s="48">
        <f t="shared" si="6"/>
        <v>10096</v>
      </c>
      <c r="BC74" s="50" t="str">
        <f t="shared" si="7"/>
        <v>INR  Ten Thousand  &amp;Ninety Six  Only</v>
      </c>
      <c r="IA74" s="21">
        <v>7.13</v>
      </c>
      <c r="IB74" s="21" t="s">
        <v>107</v>
      </c>
      <c r="ID74" s="21">
        <v>100</v>
      </c>
      <c r="IE74" s="22" t="s">
        <v>43</v>
      </c>
      <c r="IF74" s="22"/>
      <c r="IG74" s="22"/>
      <c r="IH74" s="22"/>
      <c r="II74" s="22"/>
    </row>
    <row r="75" spans="1:243" s="21" customFormat="1" ht="21" customHeight="1">
      <c r="A75" s="56">
        <v>7.14</v>
      </c>
      <c r="B75" s="52" t="s">
        <v>108</v>
      </c>
      <c r="C75" s="57"/>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7.14</v>
      </c>
      <c r="IB75" s="21" t="s">
        <v>108</v>
      </c>
      <c r="IE75" s="22"/>
      <c r="IF75" s="22"/>
      <c r="IG75" s="22"/>
      <c r="IH75" s="22"/>
      <c r="II75" s="22"/>
    </row>
    <row r="76" spans="1:243" s="21" customFormat="1" ht="30.75" customHeight="1">
      <c r="A76" s="56">
        <v>7.15</v>
      </c>
      <c r="B76" s="52" t="s">
        <v>109</v>
      </c>
      <c r="C76" s="57"/>
      <c r="D76" s="78">
        <v>122</v>
      </c>
      <c r="E76" s="79" t="s">
        <v>43</v>
      </c>
      <c r="F76" s="80">
        <v>14.69</v>
      </c>
      <c r="G76" s="41"/>
      <c r="H76" s="35"/>
      <c r="I76" s="36" t="s">
        <v>33</v>
      </c>
      <c r="J76" s="37">
        <f t="shared" si="4"/>
        <v>1</v>
      </c>
      <c r="K76" s="35" t="s">
        <v>34</v>
      </c>
      <c r="L76" s="35" t="s">
        <v>4</v>
      </c>
      <c r="M76" s="38"/>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5"/>
        <v>1792.18</v>
      </c>
      <c r="BB76" s="48">
        <f t="shared" si="6"/>
        <v>1792.18</v>
      </c>
      <c r="BC76" s="50" t="str">
        <f t="shared" si="7"/>
        <v>INR  One Thousand Seven Hundred &amp; Ninety Two  and Paise Eighteen Only</v>
      </c>
      <c r="IA76" s="21">
        <v>7.15</v>
      </c>
      <c r="IB76" s="21" t="s">
        <v>109</v>
      </c>
      <c r="ID76" s="21">
        <v>122</v>
      </c>
      <c r="IE76" s="22" t="s">
        <v>43</v>
      </c>
      <c r="IF76" s="22"/>
      <c r="IG76" s="22"/>
      <c r="IH76" s="22"/>
      <c r="II76" s="22"/>
    </row>
    <row r="77" spans="1:243" s="21" customFormat="1" ht="67.5" customHeight="1">
      <c r="A77" s="56">
        <v>7.16</v>
      </c>
      <c r="B77" s="52" t="s">
        <v>110</v>
      </c>
      <c r="C77" s="57"/>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7.16</v>
      </c>
      <c r="IB77" s="21" t="s">
        <v>110</v>
      </c>
      <c r="IE77" s="22"/>
      <c r="IF77" s="22"/>
      <c r="IG77" s="22"/>
      <c r="IH77" s="22"/>
      <c r="II77" s="22"/>
    </row>
    <row r="78" spans="1:243" s="21" customFormat="1" ht="30.75" customHeight="1">
      <c r="A78" s="56">
        <v>7.17</v>
      </c>
      <c r="B78" s="52" t="s">
        <v>111</v>
      </c>
      <c r="C78" s="57"/>
      <c r="D78" s="78">
        <v>340</v>
      </c>
      <c r="E78" s="79" t="s">
        <v>43</v>
      </c>
      <c r="F78" s="80">
        <v>47.61</v>
      </c>
      <c r="G78" s="41"/>
      <c r="H78" s="35"/>
      <c r="I78" s="36" t="s">
        <v>33</v>
      </c>
      <c r="J78" s="37">
        <f t="shared" si="4"/>
        <v>1</v>
      </c>
      <c r="K78" s="35" t="s">
        <v>34</v>
      </c>
      <c r="L78" s="35" t="s">
        <v>4</v>
      </c>
      <c r="M78" s="38"/>
      <c r="N78" s="46"/>
      <c r="O78" s="46"/>
      <c r="P78" s="47"/>
      <c r="Q78" s="46"/>
      <c r="R78" s="46"/>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9">
        <f t="shared" si="5"/>
        <v>16187.4</v>
      </c>
      <c r="BB78" s="48">
        <f t="shared" si="6"/>
        <v>16187.4</v>
      </c>
      <c r="BC78" s="50" t="str">
        <f t="shared" si="7"/>
        <v>INR  Sixteen Thousand One Hundred &amp; Eighty Seven  and Paise Forty Only</v>
      </c>
      <c r="IA78" s="21">
        <v>7.17</v>
      </c>
      <c r="IB78" s="21" t="s">
        <v>111</v>
      </c>
      <c r="ID78" s="21">
        <v>340</v>
      </c>
      <c r="IE78" s="22" t="s">
        <v>43</v>
      </c>
      <c r="IF78" s="22"/>
      <c r="IG78" s="22"/>
      <c r="IH78" s="22"/>
      <c r="II78" s="22"/>
    </row>
    <row r="79" spans="1:243" s="21" customFormat="1" ht="81" customHeight="1">
      <c r="A79" s="56">
        <v>7.18</v>
      </c>
      <c r="B79" s="52" t="s">
        <v>112</v>
      </c>
      <c r="C79" s="57"/>
      <c r="D79" s="78">
        <v>80</v>
      </c>
      <c r="E79" s="79" t="s">
        <v>43</v>
      </c>
      <c r="F79" s="80">
        <v>16</v>
      </c>
      <c r="G79" s="41"/>
      <c r="H79" s="35"/>
      <c r="I79" s="36" t="s">
        <v>33</v>
      </c>
      <c r="J79" s="37">
        <f t="shared" si="4"/>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5"/>
        <v>1280</v>
      </c>
      <c r="BB79" s="48">
        <f t="shared" si="6"/>
        <v>1280</v>
      </c>
      <c r="BC79" s="50" t="str">
        <f t="shared" si="7"/>
        <v>INR  One Thousand Two Hundred &amp; Eighty  Only</v>
      </c>
      <c r="IA79" s="21">
        <v>7.18</v>
      </c>
      <c r="IB79" s="21" t="s">
        <v>112</v>
      </c>
      <c r="ID79" s="21">
        <v>80</v>
      </c>
      <c r="IE79" s="22" t="s">
        <v>43</v>
      </c>
      <c r="IF79" s="22"/>
      <c r="IG79" s="22"/>
      <c r="IH79" s="22"/>
      <c r="II79" s="22"/>
    </row>
    <row r="80" spans="1:243" s="21" customFormat="1" ht="52.5" customHeight="1">
      <c r="A80" s="56">
        <v>7.19</v>
      </c>
      <c r="B80" s="52" t="s">
        <v>105</v>
      </c>
      <c r="C80" s="57"/>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7.19</v>
      </c>
      <c r="IB80" s="21" t="s">
        <v>105</v>
      </c>
      <c r="IE80" s="22"/>
      <c r="IF80" s="22"/>
      <c r="IG80" s="22"/>
      <c r="IH80" s="22"/>
      <c r="II80" s="22"/>
    </row>
    <row r="81" spans="1:243" s="21" customFormat="1" ht="30.75" customHeight="1">
      <c r="A81" s="58">
        <v>7.2</v>
      </c>
      <c r="B81" s="52" t="s">
        <v>113</v>
      </c>
      <c r="C81" s="57"/>
      <c r="D81" s="78">
        <v>120</v>
      </c>
      <c r="E81" s="79" t="s">
        <v>43</v>
      </c>
      <c r="F81" s="80">
        <v>70.1</v>
      </c>
      <c r="G81" s="41"/>
      <c r="H81" s="35"/>
      <c r="I81" s="36" t="s">
        <v>33</v>
      </c>
      <c r="J81" s="37">
        <f t="shared" si="4"/>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5"/>
        <v>8412</v>
      </c>
      <c r="BB81" s="48">
        <f t="shared" si="6"/>
        <v>8412</v>
      </c>
      <c r="BC81" s="50" t="str">
        <f t="shared" si="7"/>
        <v>INR  Eight Thousand Four Hundred &amp; Twelve  Only</v>
      </c>
      <c r="IA81" s="21">
        <v>7.2</v>
      </c>
      <c r="IB81" s="21" t="s">
        <v>113</v>
      </c>
      <c r="ID81" s="21">
        <v>120</v>
      </c>
      <c r="IE81" s="22" t="s">
        <v>43</v>
      </c>
      <c r="IF81" s="22"/>
      <c r="IG81" s="22"/>
      <c r="IH81" s="22"/>
      <c r="II81" s="22"/>
    </row>
    <row r="82" spans="1:243" s="21" customFormat="1" ht="51" customHeight="1">
      <c r="A82" s="56">
        <v>7.21</v>
      </c>
      <c r="B82" s="52" t="s">
        <v>114</v>
      </c>
      <c r="C82" s="57"/>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7.21</v>
      </c>
      <c r="IB82" s="21" t="s">
        <v>114</v>
      </c>
      <c r="IE82" s="22"/>
      <c r="IF82" s="22"/>
      <c r="IG82" s="22"/>
      <c r="IH82" s="22"/>
      <c r="II82" s="22"/>
    </row>
    <row r="83" spans="1:243" s="21" customFormat="1" ht="33" customHeight="1">
      <c r="A83" s="56">
        <v>7.22</v>
      </c>
      <c r="B83" s="52" t="s">
        <v>115</v>
      </c>
      <c r="C83" s="57"/>
      <c r="D83" s="78">
        <v>60</v>
      </c>
      <c r="E83" s="79" t="s">
        <v>43</v>
      </c>
      <c r="F83" s="80">
        <v>85.71</v>
      </c>
      <c r="G83" s="41"/>
      <c r="H83" s="35"/>
      <c r="I83" s="36" t="s">
        <v>33</v>
      </c>
      <c r="J83" s="37">
        <f t="shared" si="4"/>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5"/>
        <v>5142.6</v>
      </c>
      <c r="BB83" s="48">
        <f t="shared" si="6"/>
        <v>5142.6</v>
      </c>
      <c r="BC83" s="50" t="str">
        <f t="shared" si="7"/>
        <v>INR  Five Thousand One Hundred &amp; Forty Two  and Paise Sixty Only</v>
      </c>
      <c r="IA83" s="21">
        <v>7.22</v>
      </c>
      <c r="IB83" s="21" t="s">
        <v>115</v>
      </c>
      <c r="ID83" s="21">
        <v>60</v>
      </c>
      <c r="IE83" s="22" t="s">
        <v>43</v>
      </c>
      <c r="IF83" s="22"/>
      <c r="IG83" s="22"/>
      <c r="IH83" s="22"/>
      <c r="II83" s="22"/>
    </row>
    <row r="84" spans="1:243" s="21" customFormat="1" ht="15.75" customHeight="1">
      <c r="A84" s="56">
        <v>8</v>
      </c>
      <c r="B84" s="52" t="s">
        <v>116</v>
      </c>
      <c r="C84" s="57"/>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8</v>
      </c>
      <c r="IB84" s="21" t="s">
        <v>116</v>
      </c>
      <c r="IE84" s="22"/>
      <c r="IF84" s="22"/>
      <c r="IG84" s="22"/>
      <c r="IH84" s="22"/>
      <c r="II84" s="22"/>
    </row>
    <row r="85" spans="1:243" s="21" customFormat="1" ht="109.5" customHeight="1">
      <c r="A85" s="56">
        <v>8.01</v>
      </c>
      <c r="B85" s="52" t="s">
        <v>117</v>
      </c>
      <c r="C85" s="57"/>
      <c r="D85" s="67"/>
      <c r="E85" s="67"/>
      <c r="F85" s="67"/>
      <c r="G85" s="67"/>
      <c r="H85" s="67"/>
      <c r="I85" s="67"/>
      <c r="J85" s="67"/>
      <c r="K85" s="67"/>
      <c r="L85" s="67"/>
      <c r="M85" s="67"/>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IA85" s="21">
        <v>8.01</v>
      </c>
      <c r="IB85" s="21" t="s">
        <v>117</v>
      </c>
      <c r="IE85" s="22"/>
      <c r="IF85" s="22"/>
      <c r="IG85" s="22"/>
      <c r="IH85" s="22"/>
      <c r="II85" s="22"/>
    </row>
    <row r="86" spans="1:243" s="21" customFormat="1" ht="30.75" customHeight="1">
      <c r="A86" s="56">
        <v>8.02</v>
      </c>
      <c r="B86" s="52" t="s">
        <v>118</v>
      </c>
      <c r="C86" s="57"/>
      <c r="D86" s="78">
        <v>6</v>
      </c>
      <c r="E86" s="79" t="s">
        <v>43</v>
      </c>
      <c r="F86" s="80">
        <v>376.68</v>
      </c>
      <c r="G86" s="41"/>
      <c r="H86" s="35"/>
      <c r="I86" s="36" t="s">
        <v>33</v>
      </c>
      <c r="J86" s="37">
        <f t="shared" si="4"/>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5"/>
        <v>2260.08</v>
      </c>
      <c r="BB86" s="48">
        <f t="shared" si="6"/>
        <v>2260.08</v>
      </c>
      <c r="BC86" s="50" t="str">
        <f t="shared" si="7"/>
        <v>INR  Two Thousand Two Hundred &amp; Sixty  and Paise Eight Only</v>
      </c>
      <c r="IA86" s="21">
        <v>8.02</v>
      </c>
      <c r="IB86" s="21" t="s">
        <v>118</v>
      </c>
      <c r="ID86" s="21">
        <v>6</v>
      </c>
      <c r="IE86" s="22" t="s">
        <v>43</v>
      </c>
      <c r="IF86" s="22"/>
      <c r="IG86" s="22"/>
      <c r="IH86" s="22"/>
      <c r="II86" s="22"/>
    </row>
    <row r="87" spans="1:243" s="21" customFormat="1" ht="186" customHeight="1">
      <c r="A87" s="56">
        <v>8.03</v>
      </c>
      <c r="B87" s="52" t="s">
        <v>119</v>
      </c>
      <c r="C87" s="57"/>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1">
        <v>8.03</v>
      </c>
      <c r="IB87" s="21" t="s">
        <v>119</v>
      </c>
      <c r="IE87" s="22"/>
      <c r="IF87" s="22"/>
      <c r="IG87" s="22"/>
      <c r="IH87" s="22"/>
      <c r="II87" s="22"/>
    </row>
    <row r="88" spans="1:243" s="21" customFormat="1" ht="45" customHeight="1">
      <c r="A88" s="56">
        <v>8.04</v>
      </c>
      <c r="B88" s="52" t="s">
        <v>120</v>
      </c>
      <c r="C88" s="57"/>
      <c r="D88" s="78">
        <v>8</v>
      </c>
      <c r="E88" s="79" t="s">
        <v>132</v>
      </c>
      <c r="F88" s="80">
        <v>1198.47</v>
      </c>
      <c r="G88" s="41"/>
      <c r="H88" s="35"/>
      <c r="I88" s="36" t="s">
        <v>33</v>
      </c>
      <c r="J88" s="37">
        <f t="shared" si="4"/>
        <v>1</v>
      </c>
      <c r="K88" s="35" t="s">
        <v>34</v>
      </c>
      <c r="L88" s="35" t="s">
        <v>4</v>
      </c>
      <c r="M88" s="38"/>
      <c r="N88" s="46"/>
      <c r="O88" s="46"/>
      <c r="P88" s="47"/>
      <c r="Q88" s="46"/>
      <c r="R88" s="46"/>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9">
        <f t="shared" si="5"/>
        <v>9587.76</v>
      </c>
      <c r="BB88" s="48">
        <f t="shared" si="6"/>
        <v>9587.76</v>
      </c>
      <c r="BC88" s="50" t="str">
        <f t="shared" si="7"/>
        <v>INR  Nine Thousand Five Hundred &amp; Eighty Seven  and Paise Seventy Six Only</v>
      </c>
      <c r="IA88" s="21">
        <v>8.04</v>
      </c>
      <c r="IB88" s="21" t="s">
        <v>120</v>
      </c>
      <c r="ID88" s="21">
        <v>8</v>
      </c>
      <c r="IE88" s="22" t="s">
        <v>132</v>
      </c>
      <c r="IF88" s="22"/>
      <c r="IG88" s="22"/>
      <c r="IH88" s="22"/>
      <c r="II88" s="22"/>
    </row>
    <row r="89" spans="1:243" s="21" customFormat="1" ht="30.75" customHeight="1">
      <c r="A89" s="56">
        <v>8.05</v>
      </c>
      <c r="B89" s="52" t="s">
        <v>121</v>
      </c>
      <c r="C89" s="57"/>
      <c r="D89" s="78">
        <v>120</v>
      </c>
      <c r="E89" s="79" t="s">
        <v>43</v>
      </c>
      <c r="F89" s="80">
        <v>2.19</v>
      </c>
      <c r="G89" s="41"/>
      <c r="H89" s="35"/>
      <c r="I89" s="36" t="s">
        <v>33</v>
      </c>
      <c r="J89" s="37">
        <f t="shared" si="4"/>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 t="shared" si="5"/>
        <v>262.8</v>
      </c>
      <c r="BB89" s="48">
        <f t="shared" si="6"/>
        <v>262.8</v>
      </c>
      <c r="BC89" s="50" t="str">
        <f t="shared" si="7"/>
        <v>INR  Two Hundred &amp; Sixty Two  and Paise Eighty Only</v>
      </c>
      <c r="IA89" s="21">
        <v>8.05</v>
      </c>
      <c r="IB89" s="21" t="s">
        <v>121</v>
      </c>
      <c r="ID89" s="21">
        <v>120</v>
      </c>
      <c r="IE89" s="22" t="s">
        <v>43</v>
      </c>
      <c r="IF89" s="22"/>
      <c r="IG89" s="22"/>
      <c r="IH89" s="22"/>
      <c r="II89" s="22"/>
    </row>
    <row r="90" spans="1:243" s="21" customFormat="1" ht="30.75" customHeight="1">
      <c r="A90" s="56">
        <v>8.06</v>
      </c>
      <c r="B90" s="52" t="s">
        <v>122</v>
      </c>
      <c r="C90" s="57"/>
      <c r="D90" s="78">
        <v>8</v>
      </c>
      <c r="E90" s="79" t="s">
        <v>132</v>
      </c>
      <c r="F90" s="80">
        <v>261.16</v>
      </c>
      <c r="G90" s="41"/>
      <c r="H90" s="35"/>
      <c r="I90" s="36" t="s">
        <v>33</v>
      </c>
      <c r="J90" s="37">
        <f t="shared" si="4"/>
        <v>1</v>
      </c>
      <c r="K90" s="35" t="s">
        <v>34</v>
      </c>
      <c r="L90" s="35" t="s">
        <v>4</v>
      </c>
      <c r="M90" s="38"/>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 t="shared" si="5"/>
        <v>2089.28</v>
      </c>
      <c r="BB90" s="48">
        <f t="shared" si="6"/>
        <v>2089.28</v>
      </c>
      <c r="BC90" s="50" t="str">
        <f t="shared" si="7"/>
        <v>INR  Two Thousand  &amp;Eighty Nine  and Paise Twenty Eight Only</v>
      </c>
      <c r="IA90" s="21">
        <v>8.06</v>
      </c>
      <c r="IB90" s="21" t="s">
        <v>122</v>
      </c>
      <c r="ID90" s="21">
        <v>8</v>
      </c>
      <c r="IE90" s="22" t="s">
        <v>132</v>
      </c>
      <c r="IF90" s="22"/>
      <c r="IG90" s="22"/>
      <c r="IH90" s="22"/>
      <c r="II90" s="22"/>
    </row>
    <row r="91" spans="1:243" s="21" customFormat="1" ht="15" customHeight="1">
      <c r="A91" s="56">
        <v>9</v>
      </c>
      <c r="B91" s="52" t="s">
        <v>59</v>
      </c>
      <c r="C91" s="57"/>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9</v>
      </c>
      <c r="IB91" s="21" t="s">
        <v>59</v>
      </c>
      <c r="IE91" s="22"/>
      <c r="IF91" s="22"/>
      <c r="IG91" s="22"/>
      <c r="IH91" s="22"/>
      <c r="II91" s="22"/>
    </row>
    <row r="92" spans="1:243" s="21" customFormat="1" ht="61.5" customHeight="1">
      <c r="A92" s="56">
        <v>9.01</v>
      </c>
      <c r="B92" s="52" t="s">
        <v>60</v>
      </c>
      <c r="C92" s="57"/>
      <c r="D92" s="67"/>
      <c r="E92" s="67"/>
      <c r="F92" s="67"/>
      <c r="G92" s="67"/>
      <c r="H92" s="67"/>
      <c r="I92" s="67"/>
      <c r="J92" s="67"/>
      <c r="K92" s="67"/>
      <c r="L92" s="67"/>
      <c r="M92" s="67"/>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IA92" s="21">
        <v>9.01</v>
      </c>
      <c r="IB92" s="21" t="s">
        <v>60</v>
      </c>
      <c r="IE92" s="22"/>
      <c r="IF92" s="22"/>
      <c r="IG92" s="22"/>
      <c r="IH92" s="22"/>
      <c r="II92" s="22"/>
    </row>
    <row r="93" spans="1:243" s="21" customFormat="1" ht="30.75" customHeight="1">
      <c r="A93" s="56">
        <v>9.02</v>
      </c>
      <c r="B93" s="52" t="s">
        <v>61</v>
      </c>
      <c r="C93" s="57"/>
      <c r="D93" s="78">
        <v>0.2</v>
      </c>
      <c r="E93" s="79" t="s">
        <v>66</v>
      </c>
      <c r="F93" s="80">
        <v>1523.41</v>
      </c>
      <c r="G93" s="41"/>
      <c r="H93" s="35"/>
      <c r="I93" s="36" t="s">
        <v>33</v>
      </c>
      <c r="J93" s="37">
        <f t="shared" si="4"/>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 t="shared" si="5"/>
        <v>304.68</v>
      </c>
      <c r="BB93" s="48">
        <f t="shared" si="6"/>
        <v>304.68</v>
      </c>
      <c r="BC93" s="50" t="str">
        <f t="shared" si="7"/>
        <v>INR  Three Hundred &amp; Four  and Paise Sixty Eight Only</v>
      </c>
      <c r="IA93" s="21">
        <v>9.02</v>
      </c>
      <c r="IB93" s="21" t="s">
        <v>61</v>
      </c>
      <c r="ID93" s="21">
        <v>0.2</v>
      </c>
      <c r="IE93" s="22" t="s">
        <v>66</v>
      </c>
      <c r="IF93" s="22"/>
      <c r="IG93" s="22"/>
      <c r="IH93" s="22"/>
      <c r="II93" s="22"/>
    </row>
    <row r="94" spans="1:243" s="21" customFormat="1" ht="80.25" customHeight="1">
      <c r="A94" s="56">
        <v>9.03</v>
      </c>
      <c r="B94" s="52" t="s">
        <v>62</v>
      </c>
      <c r="C94" s="57"/>
      <c r="D94" s="67"/>
      <c r="E94" s="67"/>
      <c r="F94" s="67"/>
      <c r="G94" s="67"/>
      <c r="H94" s="67"/>
      <c r="I94" s="67"/>
      <c r="J94" s="67"/>
      <c r="K94" s="67"/>
      <c r="L94" s="67"/>
      <c r="M94" s="67"/>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IA94" s="21">
        <v>9.03</v>
      </c>
      <c r="IB94" s="21" t="s">
        <v>62</v>
      </c>
      <c r="IE94" s="22"/>
      <c r="IF94" s="22"/>
      <c r="IG94" s="22"/>
      <c r="IH94" s="22"/>
      <c r="II94" s="22"/>
    </row>
    <row r="95" spans="1:243" s="21" customFormat="1" ht="30.75" customHeight="1">
      <c r="A95" s="56">
        <v>9.04</v>
      </c>
      <c r="B95" s="52" t="s">
        <v>63</v>
      </c>
      <c r="C95" s="57"/>
      <c r="D95" s="78">
        <v>0.1</v>
      </c>
      <c r="E95" s="79" t="s">
        <v>66</v>
      </c>
      <c r="F95" s="80">
        <v>1288.82</v>
      </c>
      <c r="G95" s="41"/>
      <c r="H95" s="35"/>
      <c r="I95" s="36" t="s">
        <v>33</v>
      </c>
      <c r="J95" s="37">
        <f t="shared" si="4"/>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 t="shared" si="5"/>
        <v>128.88</v>
      </c>
      <c r="BB95" s="48">
        <f t="shared" si="6"/>
        <v>128.88</v>
      </c>
      <c r="BC95" s="50" t="str">
        <f t="shared" si="7"/>
        <v>INR  One Hundred &amp; Twenty Eight  and Paise Eighty Eight Only</v>
      </c>
      <c r="IA95" s="21">
        <v>9.04</v>
      </c>
      <c r="IB95" s="21" t="s">
        <v>63</v>
      </c>
      <c r="ID95" s="21">
        <v>0.1</v>
      </c>
      <c r="IE95" s="22" t="s">
        <v>66</v>
      </c>
      <c r="IF95" s="22"/>
      <c r="IG95" s="22"/>
      <c r="IH95" s="22"/>
      <c r="II95" s="22"/>
    </row>
    <row r="96" spans="1:243" s="21" customFormat="1" ht="48.75" customHeight="1">
      <c r="A96" s="56">
        <v>9.05</v>
      </c>
      <c r="B96" s="52" t="s">
        <v>124</v>
      </c>
      <c r="C96" s="57"/>
      <c r="D96" s="67"/>
      <c r="E96" s="67"/>
      <c r="F96" s="67"/>
      <c r="G96" s="67"/>
      <c r="H96" s="67"/>
      <c r="I96" s="67"/>
      <c r="J96" s="67"/>
      <c r="K96" s="67"/>
      <c r="L96" s="67"/>
      <c r="M96" s="67"/>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IA96" s="21">
        <v>9.05</v>
      </c>
      <c r="IB96" s="21" t="s">
        <v>124</v>
      </c>
      <c r="IE96" s="22"/>
      <c r="IF96" s="22"/>
      <c r="IG96" s="22"/>
      <c r="IH96" s="22"/>
      <c r="II96" s="22"/>
    </row>
    <row r="97" spans="1:243" s="21" customFormat="1" ht="30.75" customHeight="1">
      <c r="A97" s="56">
        <v>9.06</v>
      </c>
      <c r="B97" s="52" t="s">
        <v>123</v>
      </c>
      <c r="C97" s="57"/>
      <c r="D97" s="78">
        <v>1</v>
      </c>
      <c r="E97" s="79" t="s">
        <v>132</v>
      </c>
      <c r="F97" s="80">
        <v>93.42</v>
      </c>
      <c r="G97" s="41"/>
      <c r="H97" s="35"/>
      <c r="I97" s="36" t="s">
        <v>33</v>
      </c>
      <c r="J97" s="37">
        <f t="shared" si="4"/>
        <v>1</v>
      </c>
      <c r="K97" s="35" t="s">
        <v>34</v>
      </c>
      <c r="L97" s="35" t="s">
        <v>4</v>
      </c>
      <c r="M97" s="38"/>
      <c r="N97" s="46"/>
      <c r="O97" s="46"/>
      <c r="P97" s="47"/>
      <c r="Q97" s="46"/>
      <c r="R97" s="46"/>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9">
        <f t="shared" si="5"/>
        <v>93.42</v>
      </c>
      <c r="BB97" s="48">
        <f t="shared" si="6"/>
        <v>93.42</v>
      </c>
      <c r="BC97" s="50" t="str">
        <f t="shared" si="7"/>
        <v>INR  Ninety Three and Paise Forty Two Only</v>
      </c>
      <c r="IA97" s="21">
        <v>9.06</v>
      </c>
      <c r="IB97" s="21" t="s">
        <v>123</v>
      </c>
      <c r="ID97" s="21">
        <v>1</v>
      </c>
      <c r="IE97" s="22" t="s">
        <v>132</v>
      </c>
      <c r="IF97" s="22"/>
      <c r="IG97" s="22"/>
      <c r="IH97" s="22"/>
      <c r="II97" s="22"/>
    </row>
    <row r="98" spans="1:243" s="21" customFormat="1" ht="46.5" customHeight="1">
      <c r="A98" s="56">
        <v>9.07</v>
      </c>
      <c r="B98" s="52" t="s">
        <v>125</v>
      </c>
      <c r="C98" s="57"/>
      <c r="D98" s="67"/>
      <c r="E98" s="67"/>
      <c r="F98" s="67"/>
      <c r="G98" s="67"/>
      <c r="H98" s="67"/>
      <c r="I98" s="67"/>
      <c r="J98" s="67"/>
      <c r="K98" s="67"/>
      <c r="L98" s="67"/>
      <c r="M98" s="67"/>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IA98" s="21">
        <v>9.07</v>
      </c>
      <c r="IB98" s="21" t="s">
        <v>125</v>
      </c>
      <c r="IE98" s="22"/>
      <c r="IF98" s="22"/>
      <c r="IG98" s="22"/>
      <c r="IH98" s="22"/>
      <c r="II98" s="22"/>
    </row>
    <row r="99" spans="1:243" s="21" customFormat="1" ht="30.75" customHeight="1">
      <c r="A99" s="56">
        <v>9.08</v>
      </c>
      <c r="B99" s="52" t="s">
        <v>126</v>
      </c>
      <c r="C99" s="57"/>
      <c r="D99" s="78">
        <v>5</v>
      </c>
      <c r="E99" s="79" t="s">
        <v>43</v>
      </c>
      <c r="F99" s="80">
        <v>48.09</v>
      </c>
      <c r="G99" s="41"/>
      <c r="H99" s="35"/>
      <c r="I99" s="36" t="s">
        <v>33</v>
      </c>
      <c r="J99" s="37">
        <f t="shared" si="4"/>
        <v>1</v>
      </c>
      <c r="K99" s="35" t="s">
        <v>34</v>
      </c>
      <c r="L99" s="35" t="s">
        <v>4</v>
      </c>
      <c r="M99" s="38"/>
      <c r="N99" s="46"/>
      <c r="O99" s="46"/>
      <c r="P99" s="47"/>
      <c r="Q99" s="46"/>
      <c r="R99" s="46"/>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9">
        <f t="shared" si="5"/>
        <v>240.45</v>
      </c>
      <c r="BB99" s="48">
        <f t="shared" si="6"/>
        <v>240.45</v>
      </c>
      <c r="BC99" s="50" t="str">
        <f t="shared" si="7"/>
        <v>INR  Two Hundred &amp; Forty  and Paise Forty Five Only</v>
      </c>
      <c r="IA99" s="21">
        <v>9.08</v>
      </c>
      <c r="IB99" s="21" t="s">
        <v>126</v>
      </c>
      <c r="ID99" s="21">
        <v>5</v>
      </c>
      <c r="IE99" s="22" t="s">
        <v>43</v>
      </c>
      <c r="IF99" s="22"/>
      <c r="IG99" s="22"/>
      <c r="IH99" s="22"/>
      <c r="II99" s="22"/>
    </row>
    <row r="100" spans="1:243" s="21" customFormat="1" ht="65.25" customHeight="1">
      <c r="A100" s="56">
        <v>9.09</v>
      </c>
      <c r="B100" s="52" t="s">
        <v>127</v>
      </c>
      <c r="C100" s="57"/>
      <c r="D100" s="78">
        <v>30</v>
      </c>
      <c r="E100" s="79" t="s">
        <v>43</v>
      </c>
      <c r="F100" s="80">
        <v>34.2</v>
      </c>
      <c r="G100" s="41"/>
      <c r="H100" s="35"/>
      <c r="I100" s="36" t="s">
        <v>33</v>
      </c>
      <c r="J100" s="37">
        <f t="shared" si="4"/>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 t="shared" si="5"/>
        <v>1026</v>
      </c>
      <c r="BB100" s="48">
        <f t="shared" si="6"/>
        <v>1026</v>
      </c>
      <c r="BC100" s="50" t="str">
        <f t="shared" si="7"/>
        <v>INR  One Thousand  &amp;Twenty Six  Only</v>
      </c>
      <c r="IA100" s="21">
        <v>9.09</v>
      </c>
      <c r="IB100" s="21" t="s">
        <v>127</v>
      </c>
      <c r="ID100" s="21">
        <v>30</v>
      </c>
      <c r="IE100" s="22" t="s">
        <v>43</v>
      </c>
      <c r="IF100" s="22"/>
      <c r="IG100" s="22"/>
      <c r="IH100" s="22"/>
      <c r="II100" s="22"/>
    </row>
    <row r="101" spans="1:243" s="21" customFormat="1" ht="109.5" customHeight="1">
      <c r="A101" s="58">
        <v>9.1</v>
      </c>
      <c r="B101" s="52" t="s">
        <v>64</v>
      </c>
      <c r="C101" s="57"/>
      <c r="D101" s="78">
        <v>2</v>
      </c>
      <c r="E101" s="79" t="s">
        <v>66</v>
      </c>
      <c r="F101" s="80">
        <v>121.74</v>
      </c>
      <c r="G101" s="41"/>
      <c r="H101" s="35"/>
      <c r="I101" s="36" t="s">
        <v>33</v>
      </c>
      <c r="J101" s="37">
        <f t="shared" si="4"/>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 t="shared" si="5"/>
        <v>243.48</v>
      </c>
      <c r="BB101" s="48">
        <f t="shared" si="6"/>
        <v>243.48</v>
      </c>
      <c r="BC101" s="50" t="str">
        <f t="shared" si="7"/>
        <v>INR  Two Hundred &amp; Forty Three  and Paise Forty Eight Only</v>
      </c>
      <c r="IA101" s="21">
        <v>9.1</v>
      </c>
      <c r="IB101" s="21" t="s">
        <v>64</v>
      </c>
      <c r="ID101" s="21">
        <v>2</v>
      </c>
      <c r="IE101" s="22" t="s">
        <v>66</v>
      </c>
      <c r="IF101" s="22"/>
      <c r="IG101" s="22"/>
      <c r="IH101" s="22"/>
      <c r="II101" s="22"/>
    </row>
    <row r="102" spans="1:243" s="21" customFormat="1" ht="16.5" customHeight="1">
      <c r="A102" s="56">
        <v>10</v>
      </c>
      <c r="B102" s="52" t="s">
        <v>128</v>
      </c>
      <c r="C102" s="57"/>
      <c r="D102" s="67"/>
      <c r="E102" s="67"/>
      <c r="F102" s="67"/>
      <c r="G102" s="67"/>
      <c r="H102" s="67"/>
      <c r="I102" s="67"/>
      <c r="J102" s="67"/>
      <c r="K102" s="67"/>
      <c r="L102" s="67"/>
      <c r="M102" s="67"/>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IA102" s="21">
        <v>10</v>
      </c>
      <c r="IB102" s="21" t="s">
        <v>128</v>
      </c>
      <c r="IE102" s="22"/>
      <c r="IF102" s="22"/>
      <c r="IG102" s="22"/>
      <c r="IH102" s="22"/>
      <c r="II102" s="22"/>
    </row>
    <row r="103" spans="1:243" s="21" customFormat="1" ht="63.75" customHeight="1">
      <c r="A103" s="56">
        <v>10.01</v>
      </c>
      <c r="B103" s="52" t="s">
        <v>129</v>
      </c>
      <c r="C103" s="57"/>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10.01</v>
      </c>
      <c r="IB103" s="21" t="s">
        <v>129</v>
      </c>
      <c r="IE103" s="22"/>
      <c r="IF103" s="22"/>
      <c r="IG103" s="22"/>
      <c r="IH103" s="22"/>
      <c r="II103" s="22"/>
    </row>
    <row r="104" spans="1:243" s="21" customFormat="1" ht="31.5" customHeight="1">
      <c r="A104" s="56">
        <v>10.02</v>
      </c>
      <c r="B104" s="52" t="s">
        <v>130</v>
      </c>
      <c r="C104" s="57"/>
      <c r="D104" s="78">
        <v>3</v>
      </c>
      <c r="E104" s="79" t="s">
        <v>43</v>
      </c>
      <c r="F104" s="80">
        <v>340.64</v>
      </c>
      <c r="G104" s="41"/>
      <c r="H104" s="35"/>
      <c r="I104" s="36" t="s">
        <v>33</v>
      </c>
      <c r="J104" s="37">
        <f>IF(I104="Less(-)",-1,1)</f>
        <v>1</v>
      </c>
      <c r="K104" s="35" t="s">
        <v>34</v>
      </c>
      <c r="L104" s="35" t="s">
        <v>4</v>
      </c>
      <c r="M104" s="38"/>
      <c r="N104" s="46"/>
      <c r="O104" s="46"/>
      <c r="P104" s="47"/>
      <c r="Q104" s="46"/>
      <c r="R104" s="46"/>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9">
        <f>total_amount_ba($B$2,$D$2,D104,F104,J104,K104,M104)</f>
        <v>1021.92</v>
      </c>
      <c r="BB104" s="48">
        <f>BA104+SUM(N104:AZ104)</f>
        <v>1021.92</v>
      </c>
      <c r="BC104" s="50" t="str">
        <f>SpellNumber(L104,BB104)</f>
        <v>INR  One Thousand  &amp;Twenty One  and Paise Ninety Two Only</v>
      </c>
      <c r="IA104" s="21">
        <v>10.02</v>
      </c>
      <c r="IB104" s="21" t="s">
        <v>130</v>
      </c>
      <c r="ID104" s="21">
        <v>3</v>
      </c>
      <c r="IE104" s="22" t="s">
        <v>43</v>
      </c>
      <c r="IF104" s="22"/>
      <c r="IG104" s="22"/>
      <c r="IH104" s="22"/>
      <c r="II104" s="22"/>
    </row>
    <row r="105" spans="1:243" s="21" customFormat="1" ht="16.5" customHeight="1">
      <c r="A105" s="56">
        <v>11</v>
      </c>
      <c r="B105" s="52" t="s">
        <v>65</v>
      </c>
      <c r="C105" s="57"/>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11</v>
      </c>
      <c r="IB105" s="21" t="s">
        <v>65</v>
      </c>
      <c r="IE105" s="22"/>
      <c r="IF105" s="22"/>
      <c r="IG105" s="22"/>
      <c r="IH105" s="22"/>
      <c r="II105" s="22"/>
    </row>
    <row r="106" spans="1:243" s="21" customFormat="1" ht="48" customHeight="1">
      <c r="A106" s="56">
        <v>11.01</v>
      </c>
      <c r="B106" s="52" t="s">
        <v>131</v>
      </c>
      <c r="C106" s="57"/>
      <c r="D106" s="78">
        <v>6</v>
      </c>
      <c r="E106" s="79" t="s">
        <v>135</v>
      </c>
      <c r="F106" s="80">
        <v>58.66</v>
      </c>
      <c r="G106" s="41"/>
      <c r="H106" s="35"/>
      <c r="I106" s="36" t="s">
        <v>33</v>
      </c>
      <c r="J106" s="37">
        <f>IF(I106="Less(-)",-1,1)</f>
        <v>1</v>
      </c>
      <c r="K106" s="35" t="s">
        <v>34</v>
      </c>
      <c r="L106" s="35" t="s">
        <v>4</v>
      </c>
      <c r="M106" s="38"/>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total_amount_ba($B$2,$D$2,D106,F106,J106,K106,M106)</f>
        <v>351.96</v>
      </c>
      <c r="BB106" s="48">
        <f>BA106+SUM(N106:AZ106)</f>
        <v>351.96</v>
      </c>
      <c r="BC106" s="50" t="str">
        <f>SpellNumber(L106,BB106)</f>
        <v>INR  Three Hundred &amp; Fifty One  and Paise Ninety Six Only</v>
      </c>
      <c r="IA106" s="21">
        <v>11.01</v>
      </c>
      <c r="IB106" s="21" t="s">
        <v>131</v>
      </c>
      <c r="ID106" s="21">
        <v>6</v>
      </c>
      <c r="IE106" s="22" t="s">
        <v>135</v>
      </c>
      <c r="IF106" s="22"/>
      <c r="IG106" s="22"/>
      <c r="IH106" s="22"/>
      <c r="II106" s="22"/>
    </row>
    <row r="107" spans="1:243" s="21" customFormat="1" ht="97.5" customHeight="1">
      <c r="A107" s="56">
        <v>11.02</v>
      </c>
      <c r="B107" s="52" t="s">
        <v>142</v>
      </c>
      <c r="C107" s="57"/>
      <c r="D107" s="78">
        <v>2</v>
      </c>
      <c r="E107" s="79" t="s">
        <v>134</v>
      </c>
      <c r="F107" s="80">
        <v>1945.33</v>
      </c>
      <c r="G107" s="41"/>
      <c r="H107" s="35"/>
      <c r="I107" s="36" t="s">
        <v>33</v>
      </c>
      <c r="J107" s="37">
        <f>IF(I107="Less(-)",-1,1)</f>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total_amount_ba($B$2,$D$2,D107,F107,J107,K107,M107)</f>
        <v>3890.66</v>
      </c>
      <c r="BB107" s="48">
        <f>BA107+SUM(N107:AZ107)</f>
        <v>3890.66</v>
      </c>
      <c r="BC107" s="50" t="str">
        <f>SpellNumber(L107,BB107)</f>
        <v>INR  Three Thousand Eight Hundred &amp; Ninety  and Paise Sixty Six Only</v>
      </c>
      <c r="IA107" s="21">
        <v>11.02</v>
      </c>
      <c r="IB107" s="66" t="s">
        <v>142</v>
      </c>
      <c r="ID107" s="21">
        <v>2</v>
      </c>
      <c r="IE107" s="22" t="s">
        <v>134</v>
      </c>
      <c r="IF107" s="22"/>
      <c r="IG107" s="22"/>
      <c r="IH107" s="22"/>
      <c r="II107" s="22"/>
    </row>
    <row r="108" spans="1:243" s="21" customFormat="1" ht="65.25" customHeight="1">
      <c r="A108" s="56">
        <v>11.03</v>
      </c>
      <c r="B108" s="52" t="s">
        <v>143</v>
      </c>
      <c r="C108" s="57"/>
      <c r="D108" s="78">
        <v>2</v>
      </c>
      <c r="E108" s="79" t="s">
        <v>135</v>
      </c>
      <c r="F108" s="80">
        <v>850.81</v>
      </c>
      <c r="G108" s="41"/>
      <c r="H108" s="35"/>
      <c r="I108" s="36" t="s">
        <v>33</v>
      </c>
      <c r="J108" s="37">
        <f>IF(I108="Less(-)",-1,1)</f>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total_amount_ba($B$2,$D$2,D108,F108,J108,K108,M108)</f>
        <v>1701.62</v>
      </c>
      <c r="BB108" s="48">
        <f>BA108+SUM(N108:AZ108)</f>
        <v>1701.62</v>
      </c>
      <c r="BC108" s="50" t="str">
        <f>SpellNumber(L108,BB108)</f>
        <v>INR  One Thousand Seven Hundred &amp; One  and Paise Sixty Two Only</v>
      </c>
      <c r="IA108" s="21">
        <v>11.03</v>
      </c>
      <c r="IB108" s="66" t="s">
        <v>143</v>
      </c>
      <c r="ID108" s="21">
        <v>2</v>
      </c>
      <c r="IE108" s="22" t="s">
        <v>135</v>
      </c>
      <c r="IF108" s="22"/>
      <c r="IG108" s="22"/>
      <c r="IH108" s="22"/>
      <c r="II108" s="22"/>
    </row>
    <row r="109" spans="1:55" ht="57">
      <c r="A109" s="42" t="s">
        <v>35</v>
      </c>
      <c r="B109" s="43"/>
      <c r="C109" s="44"/>
      <c r="D109" s="54"/>
      <c r="E109" s="54"/>
      <c r="F109" s="54"/>
      <c r="G109" s="33"/>
      <c r="H109" s="59"/>
      <c r="I109" s="59"/>
      <c r="J109" s="59"/>
      <c r="K109" s="59"/>
      <c r="L109" s="45"/>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60">
        <f>SUM(BA13:BA108)</f>
        <v>338419.54</v>
      </c>
      <c r="BB109" s="60">
        <f>SUM(BB13:BB108)</f>
        <v>338419.54</v>
      </c>
      <c r="BC109" s="50" t="str">
        <f>SpellNumber($E$2,BB109)</f>
        <v>INR  Three Lakh Thirty Eight Thousand Four Hundred &amp; Nineteen  and Paise Fifty Four Only</v>
      </c>
    </row>
    <row r="110" spans="1:55" ht="46.5" customHeight="1">
      <c r="A110" s="24" t="s">
        <v>36</v>
      </c>
      <c r="B110" s="25"/>
      <c r="C110" s="26"/>
      <c r="D110" s="61"/>
      <c r="E110" s="62" t="s">
        <v>44</v>
      </c>
      <c r="F110" s="53"/>
      <c r="G110" s="27"/>
      <c r="H110" s="28"/>
      <c r="I110" s="28"/>
      <c r="J110" s="28"/>
      <c r="K110" s="29"/>
      <c r="L110" s="30"/>
      <c r="M110" s="63"/>
      <c r="N110" s="31"/>
      <c r="O110" s="21"/>
      <c r="P110" s="21"/>
      <c r="Q110" s="21"/>
      <c r="R110" s="21"/>
      <c r="S110" s="2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64">
        <f>IF(ISBLANK(F110),0,IF(E110="Excess (+)",ROUND(BA109+(BA109*F110),2),IF(E110="Less (-)",ROUND(BA109+(BA109*F110*(-1)),2),IF(E110="At Par",BA109,0))))</f>
        <v>0</v>
      </c>
      <c r="BB110" s="65">
        <f>ROUND(BA110,0)</f>
        <v>0</v>
      </c>
      <c r="BC110" s="55" t="str">
        <f>SpellNumber($E$2,BB110)</f>
        <v>INR Zero Only</v>
      </c>
    </row>
    <row r="111" spans="1:55" ht="45.75" customHeight="1">
      <c r="A111" s="23" t="s">
        <v>37</v>
      </c>
      <c r="B111" s="23"/>
      <c r="C111" s="71" t="str">
        <f>SpellNumber($E$2,BB110)</f>
        <v>INR Zero Only</v>
      </c>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2"/>
    </row>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6" ht="15"/>
    <row r="1907" ht="15"/>
    <row r="1908" ht="15"/>
    <row r="1909" ht="15"/>
    <row r="1910" ht="15"/>
    <row r="1911" ht="15"/>
    <row r="1913" ht="15"/>
    <row r="1914" ht="15"/>
    <row r="1916" ht="15"/>
    <row r="1917" ht="15"/>
    <row r="1918" ht="15"/>
    <row r="1920" ht="15"/>
    <row r="1921" ht="15"/>
    <row r="1923" ht="15"/>
    <row r="1924" ht="15"/>
    <row r="1925" ht="15"/>
    <row r="1927" ht="15"/>
    <row r="1929" ht="15"/>
    <row r="1931" ht="15"/>
    <row r="1932" ht="15"/>
    <row r="1933" ht="15"/>
    <row r="1934" ht="15"/>
    <row r="1935" ht="15"/>
    <row r="1936" ht="15"/>
    <row r="1937" ht="15"/>
    <row r="1938" ht="15"/>
    <row r="1939" ht="15"/>
    <row r="1940" ht="15"/>
    <row r="1942" ht="15"/>
    <row r="1944" ht="15"/>
    <row r="1945" ht="15"/>
    <row r="1946" ht="15"/>
    <row r="1947" ht="15"/>
    <row r="1948" ht="15"/>
    <row r="1950" ht="15"/>
    <row r="1951" ht="15"/>
    <row r="1952" ht="15"/>
    <row r="1953" ht="15"/>
    <row r="1955" ht="15"/>
    <row r="1957" ht="15"/>
    <row r="1959" ht="15"/>
    <row r="1960"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8" ht="15"/>
    <row r="2200" ht="15"/>
    <row r="2201" ht="15"/>
    <row r="2202" ht="15"/>
    <row r="2204" ht="15"/>
    <row r="2206" ht="15"/>
    <row r="2207" ht="15"/>
    <row r="2208" ht="15"/>
    <row r="2209" ht="15"/>
    <row r="2210" ht="15"/>
    <row r="2211" ht="15"/>
    <row r="2212" ht="15"/>
    <row r="2214" ht="15"/>
    <row r="2215" ht="15"/>
    <row r="2216" ht="15"/>
    <row r="2217" ht="15"/>
    <row r="2219" ht="15"/>
    <row r="2220" ht="15"/>
    <row r="2221" ht="15"/>
    <row r="2223" ht="15"/>
  </sheetData>
  <sheetProtection password="8F23" sheet="1"/>
  <mergeCells count="55">
    <mergeCell ref="D103:BC103"/>
    <mergeCell ref="D105:BC105"/>
    <mergeCell ref="D91:BC91"/>
    <mergeCell ref="D92:BC92"/>
    <mergeCell ref="D94:BC94"/>
    <mergeCell ref="D96:BC96"/>
    <mergeCell ref="D98:BC98"/>
    <mergeCell ref="D102:BC102"/>
    <mergeCell ref="D77:BC77"/>
    <mergeCell ref="D80:BC80"/>
    <mergeCell ref="D82:BC82"/>
    <mergeCell ref="D84:BC84"/>
    <mergeCell ref="D85:BC85"/>
    <mergeCell ref="D87:BC87"/>
    <mergeCell ref="D14:BC14"/>
    <mergeCell ref="D21:BC21"/>
    <mergeCell ref="D26:BC26"/>
    <mergeCell ref="D28:BC28"/>
    <mergeCell ref="D49:BC49"/>
    <mergeCell ref="D55:BC55"/>
    <mergeCell ref="D33:BC33"/>
    <mergeCell ref="D31:BC31"/>
    <mergeCell ref="D19:BC19"/>
    <mergeCell ref="D22:BC22"/>
    <mergeCell ref="D24:BC24"/>
    <mergeCell ref="C111:BC111"/>
    <mergeCell ref="A1:L1"/>
    <mergeCell ref="A4:BC4"/>
    <mergeCell ref="A5:BC5"/>
    <mergeCell ref="A6:BC6"/>
    <mergeCell ref="A7:BC7"/>
    <mergeCell ref="D16:BC16"/>
    <mergeCell ref="D17:BC17"/>
    <mergeCell ref="A9:BC9"/>
    <mergeCell ref="D13:BC13"/>
    <mergeCell ref="B8:BC8"/>
    <mergeCell ref="D35:BC35"/>
    <mergeCell ref="D38:BC38"/>
    <mergeCell ref="D41:BC41"/>
    <mergeCell ref="D43:BC43"/>
    <mergeCell ref="D45:BC45"/>
    <mergeCell ref="D47:BC47"/>
    <mergeCell ref="D48:BC48"/>
    <mergeCell ref="D51:BC51"/>
    <mergeCell ref="D53:BC53"/>
    <mergeCell ref="D56:BC56"/>
    <mergeCell ref="D58:BC58"/>
    <mergeCell ref="D62:BC62"/>
    <mergeCell ref="D61:BC61"/>
    <mergeCell ref="D64:BC64"/>
    <mergeCell ref="D66:BC66"/>
    <mergeCell ref="D68:BC68"/>
    <mergeCell ref="D70:BC70"/>
    <mergeCell ref="D72:BC72"/>
    <mergeCell ref="D75:BC7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0">
      <formula1>IF(E110="Select",-1,IF(E110="At Par",0,0))</formula1>
      <formula2>IF(E110="Select",-1,IF(E110="At Par",0,0.99))</formula2>
    </dataValidation>
    <dataValidation type="list" allowBlank="1" showErrorMessage="1" sqref="E11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0">
      <formula1>0</formula1>
      <formula2>IF(#REF!&lt;&gt;"Select",99.9,0)</formula2>
    </dataValidation>
    <dataValidation allowBlank="1" showInputMessage="1" showErrorMessage="1" promptTitle="Units" prompt="Please enter Units in text" sqref="D15:E15 D18:E18 D20:E20 D23:E23 D25:E25 D27:E27 D29:E30 D32:E32 D34:E34 D36:E37 D106:E108 D44:E44 D46:E46 D50:E50 D52:E52 D54:E54 D57:E57 D59:E60 D63:E63 D65:E65 D67:E67 D69:E69 D71:E71 D73:E74 D76:E76 D78:E79 D81:E81 D83:E83 D86:E86 D88:E90 D93:E93 D95:E95 D97:E97 D99:E101 D104:E104 D39:E40 D42:E42">
      <formula1>0</formula1>
      <formula2>0</formula2>
    </dataValidation>
    <dataValidation type="decimal" allowBlank="1" showInputMessage="1" showErrorMessage="1" promptTitle="Quantity" prompt="Please enter the Quantity for this item. " errorTitle="Invalid Entry" error="Only Numeric Values are allowed. " sqref="F15 F18 F20 F23 F25 F27 F29:F30 F32 F34 F36:F37 F106:F108 F44 F46 F50 F52 F54 F57 F59:F60 F63 F65 F67 F69 F71 F73:F74 F76 F78:F79 F81 F83 F86 F88:F90 F93 F95 F97 F99:F101 F104 F39:F40 F42">
      <formula1>0</formula1>
      <formula2>999999999999999</formula2>
    </dataValidation>
    <dataValidation type="list" allowBlank="1" showErrorMessage="1" sqref="D13:D14 K15 D16:D17 K18 D19 K20 D21:D22 K23 D24 K25 D26 K27 D28 K29:K30 D31 K32 D33 K34 D35 K36:K37 D38 D105 D43 K44 D45 K46 D47:D49 K50 D51 K52 D53 K54 D55:D56 K57 D58 K59:K60 D61:D62 K63 D64 K65 D66 K67 D68 K69 D70 K71 D72 K73:K74 D75 K76 D77 K78:K79 D80 K81 D82 K83 D84:D85 K86 D87 K88:K90 D91:D92 K93 D94 K95 D96 K97 D98 K99:K101 D102:D103 K104 K106:K108 K39:K40 K42 D4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5 G27:H27 G29:H30 G32:H32 G34:H34 G36:H37 G106:H108 G44:H44 G46:H46 G50:H50 G52:H52 G54:H54 G57:H57 G59:H60 G63:H63 G65:H65 G67:H67 G69:H69 G71:H71 G73:H74 G76:H76 G78:H79 G81:H81 G83:H83 G86:H86 G88:H90 G93:H93 G95:H95 G97:H97 G99:H101 G104:H104 G39:H40 G42:H42">
      <formula1>0</formula1>
      <formula2>999999999999999</formula2>
    </dataValidation>
    <dataValidation allowBlank="1" showInputMessage="1" showErrorMessage="1" promptTitle="Addition / Deduction" prompt="Please Choose the correct One" sqref="J15 J18 J20 J23 J25 J27 J29:J30 J32 J34 J36:J37 J106:J108 J44 J46 J50 J52 J54 J57 J59:J60 J63 J65 J67 J69 J71 J73:J74 J76 J78:J79 J81 J83 J86 J88:J90 J93 J95 J97 J99:J101 J104 J39:J40 J42">
      <formula1>0</formula1>
      <formula2>0</formula2>
    </dataValidation>
    <dataValidation type="list" showErrorMessage="1" sqref="I15 I18 I20 I23 I25 I27 I29:I30 I32 I34 I36:I37 I106:I108 I44 I46 I50 I52 I54 I57 I59:I60 I63 I65 I67 I69 I71 I73:I74 I76 I78:I79 I81 I83 I86 I88:I90 I93 I95 I97 I99:I101 I104 I39:I40 I4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5 N27:O27 N29:O30 N32:O32 N34:O34 N36:O37 N106:O108 N44:O44 N46:O46 N50:O50 N52:O52 N54:O54 N57:O57 N59:O60 N63:O63 N65:O65 N67:O67 N69:O69 N71:O71 N73:O74 N76:O76 N78:O79 N81:O81 N83:O83 N86:O86 N88:O90 N93:O93 N95:O95 N97:O97 N99:O101 N104:O104 N39:O40 N42:O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 R27 R29:R30 R32 R34 R36:R37 R106:R108 R44 R46 R50 R52 R54 R57 R59:R60 R63 R65 R67 R69 R71 R73:R74 R76 R78:R79 R81 R83 R86 R88:R90 R93 R95 R97 R99:R101 R104 R39:R40 R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 Q27 Q29:Q30 Q32 Q34 Q36:Q37 Q106:Q108 Q44 Q46 Q50 Q52 Q54 Q57 Q59:Q60 Q63 Q65 Q67 Q69 Q71 Q73:Q74 Q76 Q78:Q79 Q81 Q83 Q86 Q88:Q90 Q93 Q95 Q97 Q99:Q101 Q104 Q39:Q40 Q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 M27 M29:M30 M32 M34 M36:M37 M106:M108 M44 M46 M50 M52 M54 M57 M59:M60 M63 M65 M67 M69 M71 M73:M74 M76 M78:M79 M81 M83 M86 M88:M90 M93 M95 M97 M99:M101 M104 M39:M40 M42">
      <formula1>0</formula1>
      <formula2>999999999999999</formula2>
    </dataValidation>
    <dataValidation type="list" allowBlank="1" showInputMessage="1" showErrorMessage="1" sqref="L104 L105 L1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8 L10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08">
      <formula1>0</formula1>
      <formula2>0</formula2>
    </dataValidation>
    <dataValidation type="decimal" allowBlank="1" showErrorMessage="1" errorTitle="Invalid Entry" error="Only Numeric Values are allowed. " sqref="A13:A10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2022-01-25T05:20:47Z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