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<sst xmlns="http://schemas.openxmlformats.org/spreadsheetml/2006/main" count="623" uniqueCount="164">
  <si>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</si>
  <si>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</si>
  <si>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</si>
  <si>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</si>
  <si>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</si>
  <si>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</si>
  <si>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</si>
  <si>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</si>
  <si>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</si>
  <si>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</si>
  <si>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</si>
  <si>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</si>
  <si>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</si>
  <si>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</si>
  <si>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</si>
  <si>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</si>
  <si>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</si>
  <si>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</si>
  <si>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</si>
  <si>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</si>
  <si>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</si>
  <si>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</si>
  <si>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</si>
  <si>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</si>
  <si>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</si>
  <si>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</si>
  <si>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</si>
  <si>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</si>
  <si>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</si>
  <si>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</si>
  <si>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</si>
  <si>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</si>
  <si>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</si>
  <si>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</si>
  <si>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</si>
  <si>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</si>
  <si>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</si>
  <si>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</si>
  <si>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</si>
  <si>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</si>
  <si>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</si>
  <si>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</si>
  <si>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</si>
  <si>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</si>
  <si>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</si>
  <si>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</si>
  <si>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</si>
  <si>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</si>
  <si>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FINISHING</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</si>
  <si>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</si>
  <si>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</si>
  <si>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</si>
  <si>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MASONRY WORK</t>
  </si>
  <si>
    <t>STEEL WORK</t>
  </si>
  <si>
    <t>Structural steel work riveted, bolted or welded in built up sections, trusses and framed work, including cutting, hoisting, fixing in position and applying a priming coat of approved steel primer all complete.</t>
  </si>
  <si>
    <t>FLOORING</t>
  </si>
  <si>
    <t>15 mm cement plaster on rough side of single or half brick wall of mix:</t>
  </si>
  <si>
    <t>1:6 (1 cement: 6 coarse sand)</t>
  </si>
  <si>
    <t>Painting with synthetic enamel paint of approved brand and manufacture to give an even shade :</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</si>
  <si>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</si>
  <si>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</si>
  <si>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</si>
  <si>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</si>
  <si>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</si>
  <si>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</si>
  <si>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</si>
  <si>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MINOR CIVIL MAINTENANCE WORK:</t>
  </si>
  <si>
    <t>cum</t>
  </si>
  <si>
    <t>kg</t>
  </si>
  <si>
    <t>Cum</t>
  </si>
  <si>
    <t>Brick work with common burnt clay F.P.S. (non modular) bricks of class designation 7.5 in superstructure above plinth level up to floor V level in all shapes and sizes in :</t>
  </si>
  <si>
    <t>Cement mortar 1:6 (1 cement : 6 coarse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</si>
  <si>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</si>
  <si>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</si>
  <si>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</si>
  <si>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</si>
  <si>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</si>
  <si>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M.S. grills of required pattern in frames of windows etc. with M.S. flats, square or round bars etc. including priming coat with approved steel primer all complete.</t>
  </si>
  <si>
    <t>Fixed to openings /wooden frames with rawl plugs screws etc.</t>
  </si>
  <si>
    <t>Providing and fixing ISI marked oxidised M.S. sliding door bolts with nuts and screws etc. complete :</t>
  </si>
  <si>
    <t>250x16 mm</t>
  </si>
  <si>
    <t>Providing and fixing ISI marked oxidised M.S. tower bolt black finish, (Barrel type) with necessary screws etc. complete :</t>
  </si>
  <si>
    <t>200x10 mm</t>
  </si>
  <si>
    <t>150x10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</si>
  <si>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</si>
  <si>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</si>
  <si>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</si>
  <si>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</si>
  <si>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100x10 mm</t>
  </si>
  <si>
    <t>Providing and fixing aluminium handles, ISI marked, anodised (anodic coating not less than grade AC 10 as per IS : 1868) transparent or dyed to required colour or shade, with necessary screws etc. complete :</t>
  </si>
  <si>
    <t>100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</si>
  <si>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</si>
  <si>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</si>
  <si>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</si>
  <si>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</si>
  <si>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</si>
  <si>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Second class teak wood</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</si>
  <si>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</si>
  <si>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</si>
  <si>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&amp; fixing glass panes with putty and glazing clips in steel doors, windows, clerestory windows, all complete with :</t>
  </si>
  <si>
    <t>4.0 mm thick glass panes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</si>
  <si>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</si>
  <si>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</si>
  <si>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</si>
  <si>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</si>
  <si>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</si>
  <si>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</si>
  <si>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</si>
  <si>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</si>
  <si>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</si>
  <si>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Vitrified floor tiles 60x60 cm size in double charge instead of ordinary Vitrified floor tiles 60x60 cm size</t>
  </si>
  <si>
    <t>12 mm cement plaster of mix :</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</si>
  <si>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</si>
  <si>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</si>
  <si>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</si>
  <si>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</si>
  <si>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</si>
  <si>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</si>
  <si>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</si>
  <si>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</si>
  <si>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</si>
  <si>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</si>
  <si>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</si>
  <si>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</si>
  <si>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</si>
  <si>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</si>
  <si>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</si>
  <si>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</si>
  <si>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</si>
  <si>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</si>
  <si>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</si>
  <si>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</si>
  <si>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</si>
  <si>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</si>
  <si>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</si>
  <si>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</si>
  <si>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</si>
  <si>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</si>
  <si>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Dismantling old plaster or skirting raking out joints and cleaning the surface for plaster including disposal of rubbish to the dumping ground within 50 metres lead.</t>
  </si>
  <si>
    <t>WATER SUPPLY</t>
  </si>
  <si>
    <t>Providing and fixing G.I. Pipes complete with G.I. fittings and clamps, i/c making good the walls etc. concealed pipe, including painting with anti corrosive bitumastic paint, cutting chases and making good the wall :</t>
  </si>
  <si>
    <t>15 mm dia nominal bore</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</si>
  <si>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</si>
  <si>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</si>
  <si>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</si>
  <si>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</si>
  <si>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</si>
  <si>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</si>
  <si>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</si>
  <si>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</si>
  <si>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</si>
  <si>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</si>
  <si>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</si>
  <si>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</si>
  <si>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</si>
  <si>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</si>
  <si>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</si>
  <si>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 xml:space="preserve">Providing &amp; fixing C.P. hand spray with lever control (health faucet) of  Make :  Jaquar cat no. ALD-CHR-585 or approved equivalent and flexible hose 1 m/1.2m long connection with C.P. holder for hand spray complete in all respects as per direction of Eng    
</t>
  </si>
  <si>
    <t>each</t>
  </si>
  <si>
    <t>metre</t>
  </si>
  <si>
    <t>Sqm</t>
  </si>
  <si>
    <t>Each</t>
  </si>
  <si>
    <t>Contract No:  36/C/D3/2021-22/01</t>
  </si>
  <si>
    <t>Name of Work: Setting right of vacant house no.2072 type- II ACES</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</si>
</sst>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1"/>
      <color indexed="31"/>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b/>
      <sz val="11"/>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4" fillId="0" borderId="12" xfId="56" applyNumberFormat="1" applyFont="1" applyFill="1" applyBorder="1" applyAlignment="1" applyProtection="1">
      <alignment vertical="top"/>
      <protection/>
    </xf>
    <xf numFmtId="0" fontId="14"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4" fillId="0" borderId="0" xfId="56" applyNumberFormat="1" applyFont="1" applyFill="1" applyAlignment="1" applyProtection="1">
      <alignment vertical="top"/>
      <protection/>
    </xf>
    <xf numFmtId="0" fontId="55"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4" fillId="0" borderId="16" xfId="59" applyNumberFormat="1" applyFont="1" applyFill="1" applyBorder="1" applyAlignment="1">
      <alignment horizontal="justify" vertical="top" wrapText="1"/>
      <protection/>
    </xf>
    <xf numFmtId="0" fontId="55" fillId="0" borderId="15" xfId="0" applyFont="1" applyFill="1" applyBorder="1" applyAlignment="1">
      <alignment horizontal="left" vertical="top"/>
    </xf>
    <xf numFmtId="0" fontId="55" fillId="0" borderId="15" xfId="0" applyFont="1" applyFill="1" applyBorder="1" applyAlignment="1">
      <alignment horizontal="justify" vertical="top" wrapText="1"/>
    </xf>
    <xf numFmtId="10" fontId="15"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vertical="top" wrapText="1"/>
      <protection/>
    </xf>
    <xf numFmtId="0" fontId="38" fillId="0" borderId="15" xfId="0" applyFont="1" applyFill="1" applyBorder="1" applyAlignment="1">
      <alignment horizontal="left" vertical="top"/>
    </xf>
    <xf numFmtId="0" fontId="38" fillId="0" borderId="15" xfId="0" applyFont="1" applyFill="1" applyBorder="1" applyAlignment="1">
      <alignment horizontal="right" vertical="top"/>
    </xf>
    <xf numFmtId="2" fontId="38" fillId="0" borderId="15" xfId="0" applyNumberFormat="1" applyFont="1" applyFill="1" applyBorder="1" applyAlignment="1">
      <alignment horizontal="left" vertical="top"/>
    </xf>
    <xf numFmtId="0" fontId="12" fillId="0" borderId="22" xfId="59" applyNumberFormat="1" applyFont="1" applyFill="1" applyBorder="1" applyAlignment="1">
      <alignment vertical="top"/>
      <protection/>
    </xf>
    <xf numFmtId="2" fontId="12" fillId="0" borderId="15" xfId="59" applyNumberFormat="1" applyFont="1" applyFill="1" applyBorder="1" applyAlignment="1">
      <alignment vertical="top"/>
      <protection/>
    </xf>
    <xf numFmtId="0" fontId="12" fillId="0" borderId="24" xfId="59" applyNumberFormat="1" applyFont="1" applyFill="1" applyBorder="1" applyAlignment="1" applyProtection="1">
      <alignment vertical="center" wrapText="1"/>
      <protection locked="0"/>
    </xf>
    <xf numFmtId="0" fontId="15" fillId="33" borderId="24" xfId="59" applyNumberFormat="1" applyFont="1" applyFill="1" applyBorder="1" applyAlignment="1" applyProtection="1">
      <alignment vertical="center" wrapText="1"/>
      <protection locked="0"/>
    </xf>
    <xf numFmtId="0" fontId="12" fillId="0" borderId="11" xfId="59" applyNumberFormat="1" applyFont="1" applyFill="1" applyBorder="1" applyAlignment="1" applyProtection="1">
      <alignment vertical="center" wrapText="1"/>
      <protection/>
    </xf>
    <xf numFmtId="2" fontId="19" fillId="0" borderId="19" xfId="59" applyNumberFormat="1" applyFont="1" applyFill="1" applyBorder="1" applyAlignment="1">
      <alignment vertical="top"/>
      <protection/>
    </xf>
    <xf numFmtId="2" fontId="12" fillId="0" borderId="0" xfId="59" applyNumberFormat="1" applyFont="1" applyFill="1" applyBorder="1" applyAlignment="1">
      <alignment horizontal="right" vertical="top"/>
      <protection/>
    </xf>
    <xf numFmtId="2" fontId="55" fillId="0" borderId="15" xfId="0" applyNumberFormat="1" applyFont="1" applyFill="1" applyBorder="1" applyAlignment="1">
      <alignment vertical="top"/>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2" fillId="0" borderId="13" xfId="59" applyNumberFormat="1" applyFont="1" applyFill="1" applyBorder="1" applyAlignment="1">
      <alignment horizontal="center" vertical="top" wrapText="1"/>
      <protection/>
    </xf>
    <xf numFmtId="0" fontId="12"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18" fillId="0" borderId="0" xfId="0" applyFont="1" applyBorder="1" applyAlignment="1">
      <alignment horizontal="center" vertical="center"/>
    </xf>
    <xf numFmtId="0" fontId="0" fillId="0" borderId="0" xfId="0" applyAlignment="1">
      <alignment/>
    </xf>
    <xf numFmtId="0" fontId="55" fillId="0" borderId="15" xfId="0" applyFont="1" applyFill="1" applyBorder="1" applyAlignment="1">
      <alignment horizontal="center" vertical="top" wrapText="1"/>
    </xf>
    <xf numFmtId="2" fontId="55" fillId="0" borderId="15" xfId="0" applyNumberFormat="1" applyFont="1" applyFill="1" applyBorder="1" applyAlignment="1">
      <alignment horizontal="righ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32"/>
  <sheetViews>
    <sheetView showGridLines="0" view="pageBreakPreview" zoomScaleNormal="85" zoomScaleSheetLayoutView="100" zoomScalePageLayoutView="0" workbookViewId="0" topLeftCell="A1">
      <selection activeCell="B8" sqref="B8:BC8"/>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3" t="s">
        <v>42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75" customHeight="1">
      <c r="A5" s="73" t="s">
        <v>163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162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72" customHeight="1">
      <c r="A8" s="11" t="s">
        <v>39</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5" t="s">
        <v>45</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4">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6">
        <v>8</v>
      </c>
      <c r="IE12" s="18"/>
      <c r="IF12" s="18"/>
      <c r="IG12" s="18"/>
      <c r="IH12" s="18"/>
      <c r="II12" s="18"/>
    </row>
    <row r="13" spans="1:243" s="21" customFormat="1" ht="18" customHeight="1">
      <c r="A13" s="51">
        <v>1</v>
      </c>
      <c r="B13" s="52" t="s">
        <v>49</v>
      </c>
      <c r="C13" s="32"/>
      <c r="D13" s="68"/>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IA13" s="21">
        <v>1</v>
      </c>
      <c r="IB13" s="21" t="s">
        <v>49</v>
      </c>
      <c r="IE13" s="22"/>
      <c r="IF13" s="22"/>
      <c r="IG13" s="22"/>
      <c r="IH13" s="22"/>
      <c r="II13" s="22"/>
    </row>
    <row r="14" spans="1:243" s="21" customFormat="1" ht="46.5" customHeight="1">
      <c r="A14" s="56">
        <v>1.01</v>
      </c>
      <c r="B14" s="52" t="s">
        <v>50</v>
      </c>
      <c r="C14" s="57"/>
      <c r="D14" s="68"/>
      <c r="E14" s="68"/>
      <c r="F14" s="68"/>
      <c r="G14" s="68"/>
      <c r="H14" s="68"/>
      <c r="I14" s="68"/>
      <c r="J14" s="68"/>
      <c r="K14" s="68"/>
      <c r="L14" s="68"/>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IA14" s="21">
        <v>1.01</v>
      </c>
      <c r="IB14" s="21" t="s">
        <v>50</v>
      </c>
      <c r="IE14" s="22"/>
      <c r="IF14" s="22"/>
      <c r="IG14" s="22"/>
      <c r="IH14" s="22"/>
      <c r="II14" s="22"/>
    </row>
    <row r="15" spans="1:243" s="21" customFormat="1" ht="78.75">
      <c r="A15" s="56">
        <v>1.02</v>
      </c>
      <c r="B15" s="52" t="s">
        <v>51</v>
      </c>
      <c r="C15" s="57"/>
      <c r="D15" s="80">
        <v>0.5</v>
      </c>
      <c r="E15" s="79" t="s">
        <v>67</v>
      </c>
      <c r="F15" s="66">
        <v>5952.3</v>
      </c>
      <c r="G15" s="41"/>
      <c r="H15" s="35"/>
      <c r="I15" s="36" t="s">
        <v>33</v>
      </c>
      <c r="J15" s="37">
        <f>IF(I15="Less(-)",-1,1)</f>
        <v>1</v>
      </c>
      <c r="K15" s="35" t="s">
        <v>34</v>
      </c>
      <c r="L15" s="35" t="s">
        <v>4</v>
      </c>
      <c r="M15" s="38"/>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total_amount_ba($B$2,$D$2,D15,F15,J15,K15,M15)</f>
        <v>2976.15</v>
      </c>
      <c r="BB15" s="48">
        <f>BA15+SUM(N15:AZ15)</f>
        <v>2976.15</v>
      </c>
      <c r="BC15" s="50" t="str">
        <f>SpellNumber(L15,BB15)</f>
        <v>INR  Two Thousand Nine Hundred &amp; Seventy Six  and Paise Fifteen Only</v>
      </c>
      <c r="IA15" s="21">
        <v>1.02</v>
      </c>
      <c r="IB15" s="21" t="s">
        <v>51</v>
      </c>
      <c r="ID15" s="21">
        <v>0.5</v>
      </c>
      <c r="IE15" s="22" t="s">
        <v>67</v>
      </c>
      <c r="IF15" s="22"/>
      <c r="IG15" s="22"/>
      <c r="IH15" s="22"/>
      <c r="II15" s="22"/>
    </row>
    <row r="16" spans="1:243" s="21" customFormat="1" ht="18.75" customHeight="1">
      <c r="A16" s="56">
        <v>2</v>
      </c>
      <c r="B16" s="52" t="s">
        <v>52</v>
      </c>
      <c r="C16" s="57"/>
      <c r="D16" s="68"/>
      <c r="E16" s="68"/>
      <c r="F16" s="68"/>
      <c r="G16" s="68"/>
      <c r="H16" s="68"/>
      <c r="I16" s="68"/>
      <c r="J16" s="68"/>
      <c r="K16" s="68"/>
      <c r="L16" s="68"/>
      <c r="M16" s="68"/>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A16" s="21">
        <v>2</v>
      </c>
      <c r="IB16" s="21" t="s">
        <v>52</v>
      </c>
      <c r="IE16" s="22"/>
      <c r="IF16" s="22"/>
      <c r="IG16" s="22"/>
      <c r="IH16" s="22"/>
      <c r="II16" s="22"/>
    </row>
    <row r="17" spans="1:243" s="21" customFormat="1" ht="62.25" customHeight="1">
      <c r="A17" s="56">
        <v>2.01</v>
      </c>
      <c r="B17" s="52" t="s">
        <v>70</v>
      </c>
      <c r="C17" s="57"/>
      <c r="D17" s="68"/>
      <c r="E17" s="68"/>
      <c r="F17" s="68"/>
      <c r="G17" s="68"/>
      <c r="H17" s="68"/>
      <c r="I17" s="68"/>
      <c r="J17" s="68"/>
      <c r="K17" s="68"/>
      <c r="L17" s="68"/>
      <c r="M17" s="68"/>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IA17" s="21">
        <v>2.01</v>
      </c>
      <c r="IB17" s="21" t="s">
        <v>70</v>
      </c>
      <c r="IE17" s="22"/>
      <c r="IF17" s="22"/>
      <c r="IG17" s="22"/>
      <c r="IH17" s="22"/>
      <c r="II17" s="22"/>
    </row>
    <row r="18" spans="1:243" s="21" customFormat="1" ht="30" customHeight="1">
      <c r="A18" s="56">
        <v>2.02</v>
      </c>
      <c r="B18" s="52" t="s">
        <v>71</v>
      </c>
      <c r="C18" s="57"/>
      <c r="D18" s="80">
        <v>0.1</v>
      </c>
      <c r="E18" s="79" t="s">
        <v>67</v>
      </c>
      <c r="F18" s="66">
        <v>6655.37</v>
      </c>
      <c r="G18" s="41"/>
      <c r="H18" s="35"/>
      <c r="I18" s="36" t="s">
        <v>33</v>
      </c>
      <c r="J18" s="37">
        <f>IF(I18="Less(-)",-1,1)</f>
        <v>1</v>
      </c>
      <c r="K18" s="35" t="s">
        <v>34</v>
      </c>
      <c r="L18" s="35" t="s">
        <v>4</v>
      </c>
      <c r="M18" s="38"/>
      <c r="N18" s="46"/>
      <c r="O18" s="46"/>
      <c r="P18" s="47"/>
      <c r="Q18" s="46"/>
      <c r="R18" s="46"/>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9">
        <f>total_amount_ba($B$2,$D$2,D18,F18,J18,K18,M18)</f>
        <v>665.54</v>
      </c>
      <c r="BB18" s="48">
        <f>BA18+SUM(N18:AZ18)</f>
        <v>665.54</v>
      </c>
      <c r="BC18" s="50" t="str">
        <f>SpellNumber(L18,BB18)</f>
        <v>INR  Six Hundred &amp; Sixty Five  and Paise Fifty Four Only</v>
      </c>
      <c r="IA18" s="21">
        <v>2.02</v>
      </c>
      <c r="IB18" s="21" t="s">
        <v>71</v>
      </c>
      <c r="ID18" s="21">
        <v>0.1</v>
      </c>
      <c r="IE18" s="22" t="s">
        <v>67</v>
      </c>
      <c r="IF18" s="22"/>
      <c r="IG18" s="22"/>
      <c r="IH18" s="22"/>
      <c r="II18" s="22"/>
    </row>
    <row r="19" spans="1:243" s="21" customFormat="1" ht="15" customHeight="1">
      <c r="A19" s="56">
        <v>3</v>
      </c>
      <c r="B19" s="52" t="s">
        <v>72</v>
      </c>
      <c r="C19" s="57"/>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A19" s="21">
        <v>3</v>
      </c>
      <c r="IB19" s="21" t="s">
        <v>72</v>
      </c>
      <c r="IE19" s="22"/>
      <c r="IF19" s="22"/>
      <c r="IG19" s="22"/>
      <c r="IH19" s="22"/>
      <c r="II19" s="22"/>
    </row>
    <row r="20" spans="1:243" s="21" customFormat="1" ht="236.25">
      <c r="A20" s="56">
        <v>3.01</v>
      </c>
      <c r="B20" s="52" t="s">
        <v>73</v>
      </c>
      <c r="C20" s="57"/>
      <c r="D20" s="80">
        <v>5</v>
      </c>
      <c r="E20" s="79" t="s">
        <v>43</v>
      </c>
      <c r="F20" s="66">
        <v>903.37</v>
      </c>
      <c r="G20" s="41"/>
      <c r="H20" s="35"/>
      <c r="I20" s="36" t="s">
        <v>33</v>
      </c>
      <c r="J20" s="37">
        <f>IF(I20="Less(-)",-1,1)</f>
        <v>1</v>
      </c>
      <c r="K20" s="35" t="s">
        <v>34</v>
      </c>
      <c r="L20" s="35" t="s">
        <v>4</v>
      </c>
      <c r="M20" s="38"/>
      <c r="N20" s="46"/>
      <c r="O20" s="46"/>
      <c r="P20" s="47"/>
      <c r="Q20" s="46"/>
      <c r="R20" s="46"/>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9">
        <f>total_amount_ba($B$2,$D$2,D20,F20,J20,K20,M20)</f>
        <v>4516.85</v>
      </c>
      <c r="BB20" s="48">
        <f>BA20+SUM(N20:AZ20)</f>
        <v>4516.85</v>
      </c>
      <c r="BC20" s="50" t="str">
        <f>SpellNumber(L20,BB20)</f>
        <v>INR  Four Thousand Five Hundred &amp; Sixteen  and Paise Eighty Five Only</v>
      </c>
      <c r="IA20" s="21">
        <v>3.01</v>
      </c>
      <c r="IB20" s="21" t="s">
        <v>73</v>
      </c>
      <c r="ID20" s="21">
        <v>5</v>
      </c>
      <c r="IE20" s="22" t="s">
        <v>43</v>
      </c>
      <c r="IF20" s="22"/>
      <c r="IG20" s="22"/>
      <c r="IH20" s="22"/>
      <c r="II20" s="22"/>
    </row>
    <row r="21" spans="1:243" s="21" customFormat="1" ht="17.25" customHeight="1">
      <c r="A21" s="56">
        <v>4</v>
      </c>
      <c r="B21" s="52" t="s">
        <v>74</v>
      </c>
      <c r="C21" s="57"/>
      <c r="D21" s="68"/>
      <c r="E21" s="68"/>
      <c r="F21" s="68"/>
      <c r="G21" s="68"/>
      <c r="H21" s="68"/>
      <c r="I21" s="68"/>
      <c r="J21" s="68"/>
      <c r="K21" s="68"/>
      <c r="L21" s="68"/>
      <c r="M21" s="68"/>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IA21" s="21">
        <v>4</v>
      </c>
      <c r="IB21" s="21" t="s">
        <v>74</v>
      </c>
      <c r="IE21" s="22"/>
      <c r="IF21" s="22"/>
      <c r="IG21" s="22"/>
      <c r="IH21" s="22"/>
      <c r="II21" s="22"/>
    </row>
    <row r="22" spans="1:243" s="21" customFormat="1" ht="126">
      <c r="A22" s="56">
        <v>4.01</v>
      </c>
      <c r="B22" s="52" t="s">
        <v>75</v>
      </c>
      <c r="C22" s="57"/>
      <c r="D22" s="68"/>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IA22" s="21">
        <v>4.01</v>
      </c>
      <c r="IB22" s="21" t="s">
        <v>75</v>
      </c>
      <c r="IE22" s="22"/>
      <c r="IF22" s="22"/>
      <c r="IG22" s="22"/>
      <c r="IH22" s="22"/>
      <c r="II22" s="22"/>
    </row>
    <row r="23" spans="1:243" s="21" customFormat="1" ht="30" customHeight="1">
      <c r="A23" s="56">
        <v>4.02</v>
      </c>
      <c r="B23" s="52" t="s">
        <v>76</v>
      </c>
      <c r="C23" s="57"/>
      <c r="D23" s="32">
        <v>0.16</v>
      </c>
      <c r="E23" s="79" t="s">
        <v>67</v>
      </c>
      <c r="F23" s="66">
        <v>92351.77</v>
      </c>
      <c r="G23" s="41"/>
      <c r="H23" s="35"/>
      <c r="I23" s="36" t="s">
        <v>33</v>
      </c>
      <c r="J23" s="37">
        <f>IF(I23="Less(-)",-1,1)</f>
        <v>1</v>
      </c>
      <c r="K23" s="35" t="s">
        <v>34</v>
      </c>
      <c r="L23" s="35" t="s">
        <v>4</v>
      </c>
      <c r="M23" s="38"/>
      <c r="N23" s="46"/>
      <c r="O23" s="46"/>
      <c r="P23" s="47"/>
      <c r="Q23" s="46"/>
      <c r="R23" s="46"/>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9">
        <f>total_amount_ba($B$2,$D$2,D23,F23,J23,K23,M23)</f>
        <v>14776.28</v>
      </c>
      <c r="BB23" s="48">
        <f>BA23+SUM(N23:AZ23)</f>
        <v>14776.28</v>
      </c>
      <c r="BC23" s="50" t="str">
        <f>SpellNumber(L23,BB23)</f>
        <v>INR  Fourteen Thousand Seven Hundred &amp; Seventy Six  and Paise Twenty Eight Only</v>
      </c>
      <c r="IA23" s="21">
        <v>4.02</v>
      </c>
      <c r="IB23" s="21" t="s">
        <v>76</v>
      </c>
      <c r="ID23" s="21">
        <v>0.16</v>
      </c>
      <c r="IE23" s="22" t="s">
        <v>67</v>
      </c>
      <c r="IF23" s="22"/>
      <c r="IG23" s="22"/>
      <c r="IH23" s="22"/>
      <c r="II23" s="22"/>
    </row>
    <row r="24" spans="1:243" s="21" customFormat="1" ht="64.5" customHeight="1">
      <c r="A24" s="56">
        <v>4.03</v>
      </c>
      <c r="B24" s="52" t="s">
        <v>77</v>
      </c>
      <c r="C24" s="57"/>
      <c r="D24" s="68"/>
      <c r="E24" s="68"/>
      <c r="F24" s="68"/>
      <c r="G24" s="68"/>
      <c r="H24" s="68"/>
      <c r="I24" s="68"/>
      <c r="J24" s="68"/>
      <c r="K24" s="68"/>
      <c r="L24" s="68"/>
      <c r="M24" s="68"/>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IA24" s="21">
        <v>4.03</v>
      </c>
      <c r="IB24" s="21" t="s">
        <v>77</v>
      </c>
      <c r="IE24" s="22"/>
      <c r="IF24" s="22"/>
      <c r="IG24" s="22"/>
      <c r="IH24" s="22"/>
      <c r="II24" s="22"/>
    </row>
    <row r="25" spans="1:243" s="21" customFormat="1" ht="30" customHeight="1">
      <c r="A25" s="56">
        <v>4.04</v>
      </c>
      <c r="B25" s="52" t="s">
        <v>78</v>
      </c>
      <c r="C25" s="57"/>
      <c r="D25" s="80">
        <v>10</v>
      </c>
      <c r="E25" s="79" t="s">
        <v>68</v>
      </c>
      <c r="F25" s="66">
        <v>160.89</v>
      </c>
      <c r="G25" s="41"/>
      <c r="H25" s="35"/>
      <c r="I25" s="36" t="s">
        <v>33</v>
      </c>
      <c r="J25" s="37">
        <f>IF(I25="Less(-)",-1,1)</f>
        <v>1</v>
      </c>
      <c r="K25" s="35" t="s">
        <v>34</v>
      </c>
      <c r="L25" s="35" t="s">
        <v>4</v>
      </c>
      <c r="M25" s="38"/>
      <c r="N25" s="46"/>
      <c r="O25" s="46"/>
      <c r="P25" s="47"/>
      <c r="Q25" s="46"/>
      <c r="R25" s="46"/>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9">
        <f>total_amount_ba($B$2,$D$2,D25,F25,J25,K25,M25)</f>
        <v>1608.9</v>
      </c>
      <c r="BB25" s="48">
        <f>BA25+SUM(N25:AZ25)</f>
        <v>1608.9</v>
      </c>
      <c r="BC25" s="50" t="str">
        <f>SpellNumber(L25,BB25)</f>
        <v>INR  One Thousand Six Hundred &amp; Eight  and Paise Ninety Only</v>
      </c>
      <c r="IA25" s="21">
        <v>4.04</v>
      </c>
      <c r="IB25" s="21" t="s">
        <v>78</v>
      </c>
      <c r="ID25" s="21">
        <v>10</v>
      </c>
      <c r="IE25" s="22" t="s">
        <v>68</v>
      </c>
      <c r="IF25" s="22"/>
      <c r="IG25" s="22"/>
      <c r="IH25" s="22"/>
      <c r="II25" s="22"/>
    </row>
    <row r="26" spans="1:243" s="21" customFormat="1" ht="30" customHeight="1">
      <c r="A26" s="56">
        <v>4.05</v>
      </c>
      <c r="B26" s="52" t="s">
        <v>79</v>
      </c>
      <c r="C26" s="57"/>
      <c r="D26" s="68"/>
      <c r="E26" s="68"/>
      <c r="F26" s="68"/>
      <c r="G26" s="68"/>
      <c r="H26" s="68"/>
      <c r="I26" s="68"/>
      <c r="J26" s="68"/>
      <c r="K26" s="68"/>
      <c r="L26" s="68"/>
      <c r="M26" s="68"/>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IA26" s="21">
        <v>4.05</v>
      </c>
      <c r="IB26" s="21" t="s">
        <v>79</v>
      </c>
      <c r="IE26" s="22"/>
      <c r="IF26" s="22"/>
      <c r="IG26" s="22"/>
      <c r="IH26" s="22"/>
      <c r="II26" s="22"/>
    </row>
    <row r="27" spans="1:243" s="21" customFormat="1" ht="30" customHeight="1">
      <c r="A27" s="56">
        <v>4.06</v>
      </c>
      <c r="B27" s="52" t="s">
        <v>80</v>
      </c>
      <c r="C27" s="57"/>
      <c r="D27" s="80">
        <v>1</v>
      </c>
      <c r="E27" s="79" t="s">
        <v>158</v>
      </c>
      <c r="F27" s="66">
        <v>149.05</v>
      </c>
      <c r="G27" s="41"/>
      <c r="H27" s="35"/>
      <c r="I27" s="36" t="s">
        <v>33</v>
      </c>
      <c r="J27" s="37">
        <f aca="true" t="shared" si="0" ref="J27:J90">IF(I27="Less(-)",-1,1)</f>
        <v>1</v>
      </c>
      <c r="K27" s="35" t="s">
        <v>34</v>
      </c>
      <c r="L27" s="35" t="s">
        <v>4</v>
      </c>
      <c r="M27" s="38"/>
      <c r="N27" s="46"/>
      <c r="O27" s="46"/>
      <c r="P27" s="47"/>
      <c r="Q27" s="46"/>
      <c r="R27" s="46"/>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9">
        <f aca="true" t="shared" si="1" ref="BA27:BA90">total_amount_ba($B$2,$D$2,D27,F27,J27,K27,M27)</f>
        <v>149.05</v>
      </c>
      <c r="BB27" s="48">
        <f aca="true" t="shared" si="2" ref="BB27:BB90">BA27+SUM(N27:AZ27)</f>
        <v>149.05</v>
      </c>
      <c r="BC27" s="50" t="str">
        <f aca="true" t="shared" si="3" ref="BC27:BC90">SpellNumber(L27,BB27)</f>
        <v>INR  One Hundred &amp; Forty Nine  and Paise Five Only</v>
      </c>
      <c r="IA27" s="21">
        <v>4.06</v>
      </c>
      <c r="IB27" s="21" t="s">
        <v>80</v>
      </c>
      <c r="ID27" s="21">
        <v>1</v>
      </c>
      <c r="IE27" s="22" t="s">
        <v>158</v>
      </c>
      <c r="IF27" s="22"/>
      <c r="IG27" s="22"/>
      <c r="IH27" s="22"/>
      <c r="II27" s="22"/>
    </row>
    <row r="28" spans="1:243" s="21" customFormat="1" ht="63">
      <c r="A28" s="56">
        <v>4.07</v>
      </c>
      <c r="B28" s="52" t="s">
        <v>81</v>
      </c>
      <c r="C28" s="57"/>
      <c r="D28" s="68"/>
      <c r="E28" s="68"/>
      <c r="F28" s="68"/>
      <c r="G28" s="68"/>
      <c r="H28" s="68"/>
      <c r="I28" s="68"/>
      <c r="J28" s="68"/>
      <c r="K28" s="68"/>
      <c r="L28" s="68"/>
      <c r="M28" s="68"/>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IA28" s="21">
        <v>4.07</v>
      </c>
      <c r="IB28" s="21" t="s">
        <v>81</v>
      </c>
      <c r="IE28" s="22"/>
      <c r="IF28" s="22"/>
      <c r="IG28" s="22"/>
      <c r="IH28" s="22"/>
      <c r="II28" s="22"/>
    </row>
    <row r="29" spans="1:243" s="21" customFormat="1" ht="30" customHeight="1">
      <c r="A29" s="56">
        <v>4.08</v>
      </c>
      <c r="B29" s="52" t="s">
        <v>82</v>
      </c>
      <c r="C29" s="57"/>
      <c r="D29" s="80">
        <v>1</v>
      </c>
      <c r="E29" s="79" t="s">
        <v>158</v>
      </c>
      <c r="F29" s="66">
        <v>53.09</v>
      </c>
      <c r="G29" s="41"/>
      <c r="H29" s="35"/>
      <c r="I29" s="36" t="s">
        <v>33</v>
      </c>
      <c r="J29" s="37">
        <f t="shared" si="0"/>
        <v>1</v>
      </c>
      <c r="K29" s="35" t="s">
        <v>34</v>
      </c>
      <c r="L29" s="35" t="s">
        <v>4</v>
      </c>
      <c r="M29" s="38"/>
      <c r="N29" s="46"/>
      <c r="O29" s="46"/>
      <c r="P29" s="47"/>
      <c r="Q29" s="46"/>
      <c r="R29" s="46"/>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9">
        <f t="shared" si="1"/>
        <v>53.09</v>
      </c>
      <c r="BB29" s="48">
        <f t="shared" si="2"/>
        <v>53.09</v>
      </c>
      <c r="BC29" s="50" t="str">
        <f t="shared" si="3"/>
        <v>INR  Fifty Three and Paise Nine Only</v>
      </c>
      <c r="IA29" s="21">
        <v>4.08</v>
      </c>
      <c r="IB29" s="21" t="s">
        <v>82</v>
      </c>
      <c r="ID29" s="21">
        <v>1</v>
      </c>
      <c r="IE29" s="22" t="s">
        <v>158</v>
      </c>
      <c r="IF29" s="22"/>
      <c r="IG29" s="22"/>
      <c r="IH29" s="22"/>
      <c r="II29" s="22"/>
    </row>
    <row r="30" spans="1:243" s="21" customFormat="1" ht="30" customHeight="1">
      <c r="A30" s="56">
        <v>4.09</v>
      </c>
      <c r="B30" s="52" t="s">
        <v>83</v>
      </c>
      <c r="C30" s="57"/>
      <c r="D30" s="80">
        <v>2</v>
      </c>
      <c r="E30" s="79" t="s">
        <v>158</v>
      </c>
      <c r="F30" s="66">
        <v>46.07</v>
      </c>
      <c r="G30" s="41"/>
      <c r="H30" s="35"/>
      <c r="I30" s="36" t="s">
        <v>33</v>
      </c>
      <c r="J30" s="37">
        <f t="shared" si="0"/>
        <v>1</v>
      </c>
      <c r="K30" s="35" t="s">
        <v>34</v>
      </c>
      <c r="L30" s="35" t="s">
        <v>4</v>
      </c>
      <c r="M30" s="38"/>
      <c r="N30" s="46"/>
      <c r="O30" s="46"/>
      <c r="P30" s="47"/>
      <c r="Q30" s="46"/>
      <c r="R30" s="46"/>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9">
        <f t="shared" si="1"/>
        <v>92.14</v>
      </c>
      <c r="BB30" s="48">
        <f t="shared" si="2"/>
        <v>92.14</v>
      </c>
      <c r="BC30" s="50" t="str">
        <f t="shared" si="3"/>
        <v>INR  Ninety Two and Paise Fourteen Only</v>
      </c>
      <c r="IA30" s="21">
        <v>4.09</v>
      </c>
      <c r="IB30" s="21" t="s">
        <v>83</v>
      </c>
      <c r="ID30" s="21">
        <v>2</v>
      </c>
      <c r="IE30" s="22" t="s">
        <v>158</v>
      </c>
      <c r="IF30" s="22"/>
      <c r="IG30" s="22"/>
      <c r="IH30" s="22"/>
      <c r="II30" s="22"/>
    </row>
    <row r="31" spans="1:243" s="21" customFormat="1" ht="63">
      <c r="A31" s="58">
        <v>4.1</v>
      </c>
      <c r="B31" s="52" t="s">
        <v>84</v>
      </c>
      <c r="C31" s="57"/>
      <c r="D31" s="68"/>
      <c r="E31" s="68"/>
      <c r="F31" s="68"/>
      <c r="G31" s="68"/>
      <c r="H31" s="68"/>
      <c r="I31" s="68"/>
      <c r="J31" s="68"/>
      <c r="K31" s="68"/>
      <c r="L31" s="68"/>
      <c r="M31" s="68"/>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IA31" s="21">
        <v>4.1</v>
      </c>
      <c r="IB31" s="21" t="s">
        <v>84</v>
      </c>
      <c r="IE31" s="22"/>
      <c r="IF31" s="22"/>
      <c r="IG31" s="22"/>
      <c r="IH31" s="22"/>
      <c r="II31" s="22"/>
    </row>
    <row r="32" spans="1:243" s="21" customFormat="1" ht="30" customHeight="1">
      <c r="A32" s="56">
        <v>4.11</v>
      </c>
      <c r="B32" s="52" t="s">
        <v>85</v>
      </c>
      <c r="C32" s="57"/>
      <c r="D32" s="80">
        <v>2</v>
      </c>
      <c r="E32" s="79" t="s">
        <v>158</v>
      </c>
      <c r="F32" s="66">
        <v>30.55</v>
      </c>
      <c r="G32" s="41"/>
      <c r="H32" s="35"/>
      <c r="I32" s="36" t="s">
        <v>33</v>
      </c>
      <c r="J32" s="37">
        <f t="shared" si="0"/>
        <v>1</v>
      </c>
      <c r="K32" s="35" t="s">
        <v>34</v>
      </c>
      <c r="L32" s="35" t="s">
        <v>4</v>
      </c>
      <c r="M32" s="38"/>
      <c r="N32" s="46"/>
      <c r="O32" s="46"/>
      <c r="P32" s="47"/>
      <c r="Q32" s="46"/>
      <c r="R32" s="46"/>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9">
        <f t="shared" si="1"/>
        <v>61.1</v>
      </c>
      <c r="BB32" s="48">
        <f t="shared" si="2"/>
        <v>61.1</v>
      </c>
      <c r="BC32" s="50" t="str">
        <f t="shared" si="3"/>
        <v>INR  Sixty One and Paise Ten Only</v>
      </c>
      <c r="IA32" s="21">
        <v>4.11</v>
      </c>
      <c r="IB32" s="21" t="s">
        <v>85</v>
      </c>
      <c r="ID32" s="21">
        <v>2</v>
      </c>
      <c r="IE32" s="22" t="s">
        <v>158</v>
      </c>
      <c r="IF32" s="22"/>
      <c r="IG32" s="22"/>
      <c r="IH32" s="22"/>
      <c r="II32" s="22"/>
    </row>
    <row r="33" spans="1:243" s="21" customFormat="1" ht="94.5">
      <c r="A33" s="56">
        <v>4.12</v>
      </c>
      <c r="B33" s="52" t="s">
        <v>86</v>
      </c>
      <c r="C33" s="57"/>
      <c r="D33" s="68"/>
      <c r="E33" s="68"/>
      <c r="F33" s="68"/>
      <c r="G33" s="68"/>
      <c r="H33" s="68"/>
      <c r="I33" s="68"/>
      <c r="J33" s="68"/>
      <c r="K33" s="68"/>
      <c r="L33" s="68"/>
      <c r="M33" s="68"/>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IA33" s="21">
        <v>4.12</v>
      </c>
      <c r="IB33" s="21" t="s">
        <v>86</v>
      </c>
      <c r="IE33" s="22"/>
      <c r="IF33" s="22"/>
      <c r="IG33" s="22"/>
      <c r="IH33" s="22"/>
      <c r="II33" s="22"/>
    </row>
    <row r="34" spans="1:243" s="21" customFormat="1" ht="30" customHeight="1">
      <c r="A34" s="56">
        <v>4.13</v>
      </c>
      <c r="B34" s="52" t="s">
        <v>80</v>
      </c>
      <c r="C34" s="57"/>
      <c r="D34" s="80">
        <v>4</v>
      </c>
      <c r="E34" s="79" t="s">
        <v>158</v>
      </c>
      <c r="F34" s="66">
        <v>203.15</v>
      </c>
      <c r="G34" s="41"/>
      <c r="H34" s="35"/>
      <c r="I34" s="36" t="s">
        <v>33</v>
      </c>
      <c r="J34" s="37">
        <f t="shared" si="0"/>
        <v>1</v>
      </c>
      <c r="K34" s="35" t="s">
        <v>34</v>
      </c>
      <c r="L34" s="35" t="s">
        <v>4</v>
      </c>
      <c r="M34" s="38"/>
      <c r="N34" s="46"/>
      <c r="O34" s="46"/>
      <c r="P34" s="47"/>
      <c r="Q34" s="46"/>
      <c r="R34" s="46"/>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9">
        <f t="shared" si="1"/>
        <v>812.6</v>
      </c>
      <c r="BB34" s="48">
        <f t="shared" si="2"/>
        <v>812.6</v>
      </c>
      <c r="BC34" s="50" t="str">
        <f t="shared" si="3"/>
        <v>INR  Eight Hundred &amp; Twelve  and Paise Sixty Only</v>
      </c>
      <c r="IA34" s="21">
        <v>4.13</v>
      </c>
      <c r="IB34" s="21" t="s">
        <v>80</v>
      </c>
      <c r="ID34" s="21">
        <v>4</v>
      </c>
      <c r="IE34" s="22" t="s">
        <v>158</v>
      </c>
      <c r="IF34" s="22"/>
      <c r="IG34" s="22"/>
      <c r="IH34" s="22"/>
      <c r="II34" s="22"/>
    </row>
    <row r="35" spans="1:243" s="21" customFormat="1" ht="94.5">
      <c r="A35" s="56">
        <v>4.14</v>
      </c>
      <c r="B35" s="52" t="s">
        <v>87</v>
      </c>
      <c r="C35" s="57"/>
      <c r="D35" s="68"/>
      <c r="E35" s="68"/>
      <c r="F35" s="68"/>
      <c r="G35" s="68"/>
      <c r="H35" s="68"/>
      <c r="I35" s="68"/>
      <c r="J35" s="68"/>
      <c r="K35" s="68"/>
      <c r="L35" s="68"/>
      <c r="M35" s="68"/>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IA35" s="21">
        <v>4.14</v>
      </c>
      <c r="IB35" s="21" t="s">
        <v>87</v>
      </c>
      <c r="IE35" s="22"/>
      <c r="IF35" s="22"/>
      <c r="IG35" s="22"/>
      <c r="IH35" s="22"/>
      <c r="II35" s="22"/>
    </row>
    <row r="36" spans="1:243" s="21" customFormat="1" ht="30" customHeight="1">
      <c r="A36" s="56">
        <v>4.15</v>
      </c>
      <c r="B36" s="52" t="s">
        <v>82</v>
      </c>
      <c r="C36" s="57"/>
      <c r="D36" s="80">
        <v>2</v>
      </c>
      <c r="E36" s="79" t="s">
        <v>158</v>
      </c>
      <c r="F36" s="66">
        <v>78.91</v>
      </c>
      <c r="G36" s="41"/>
      <c r="H36" s="35"/>
      <c r="I36" s="36" t="s">
        <v>33</v>
      </c>
      <c r="J36" s="37">
        <f t="shared" si="0"/>
        <v>1</v>
      </c>
      <c r="K36" s="35" t="s">
        <v>34</v>
      </c>
      <c r="L36" s="35" t="s">
        <v>4</v>
      </c>
      <c r="M36" s="38"/>
      <c r="N36" s="46"/>
      <c r="O36" s="46"/>
      <c r="P36" s="47"/>
      <c r="Q36" s="46"/>
      <c r="R36" s="46"/>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9">
        <f t="shared" si="1"/>
        <v>157.82</v>
      </c>
      <c r="BB36" s="48">
        <f t="shared" si="2"/>
        <v>157.82</v>
      </c>
      <c r="BC36" s="50" t="str">
        <f t="shared" si="3"/>
        <v>INR  One Hundred &amp; Fifty Seven  and Paise Eighty Two Only</v>
      </c>
      <c r="IA36" s="21">
        <v>4.15</v>
      </c>
      <c r="IB36" s="21" t="s">
        <v>82</v>
      </c>
      <c r="ID36" s="21">
        <v>2</v>
      </c>
      <c r="IE36" s="22" t="s">
        <v>158</v>
      </c>
      <c r="IF36" s="22"/>
      <c r="IG36" s="22"/>
      <c r="IH36" s="22"/>
      <c r="II36" s="22"/>
    </row>
    <row r="37" spans="1:243" s="21" customFormat="1" ht="30" customHeight="1">
      <c r="A37" s="56">
        <v>4.16</v>
      </c>
      <c r="B37" s="52" t="s">
        <v>83</v>
      </c>
      <c r="C37" s="57"/>
      <c r="D37" s="80">
        <v>17</v>
      </c>
      <c r="E37" s="79" t="s">
        <v>158</v>
      </c>
      <c r="F37" s="66">
        <v>65.76</v>
      </c>
      <c r="G37" s="41"/>
      <c r="H37" s="35"/>
      <c r="I37" s="36" t="s">
        <v>33</v>
      </c>
      <c r="J37" s="37">
        <f t="shared" si="0"/>
        <v>1</v>
      </c>
      <c r="K37" s="35" t="s">
        <v>34</v>
      </c>
      <c r="L37" s="35" t="s">
        <v>4</v>
      </c>
      <c r="M37" s="38"/>
      <c r="N37" s="46"/>
      <c r="O37" s="46"/>
      <c r="P37" s="47"/>
      <c r="Q37" s="46"/>
      <c r="R37" s="46"/>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9">
        <f t="shared" si="1"/>
        <v>1117.92</v>
      </c>
      <c r="BB37" s="48">
        <f t="shared" si="2"/>
        <v>1117.92</v>
      </c>
      <c r="BC37" s="50" t="str">
        <f t="shared" si="3"/>
        <v>INR  One Thousand One Hundred &amp; Seventeen  and Paise Ninety Two Only</v>
      </c>
      <c r="IA37" s="21">
        <v>4.16</v>
      </c>
      <c r="IB37" s="21" t="s">
        <v>83</v>
      </c>
      <c r="ID37" s="21">
        <v>17</v>
      </c>
      <c r="IE37" s="22" t="s">
        <v>158</v>
      </c>
      <c r="IF37" s="22"/>
      <c r="IG37" s="22"/>
      <c r="IH37" s="22"/>
      <c r="II37" s="22"/>
    </row>
    <row r="38" spans="1:243" s="21" customFormat="1" ht="30" customHeight="1">
      <c r="A38" s="56">
        <v>4.17</v>
      </c>
      <c r="B38" s="52" t="s">
        <v>88</v>
      </c>
      <c r="C38" s="57"/>
      <c r="D38" s="80">
        <v>17</v>
      </c>
      <c r="E38" s="79" t="s">
        <v>158</v>
      </c>
      <c r="F38" s="66">
        <v>50.98</v>
      </c>
      <c r="G38" s="41"/>
      <c r="H38" s="35"/>
      <c r="I38" s="36" t="s">
        <v>33</v>
      </c>
      <c r="J38" s="37">
        <f t="shared" si="0"/>
        <v>1</v>
      </c>
      <c r="K38" s="35" t="s">
        <v>34</v>
      </c>
      <c r="L38" s="35" t="s">
        <v>4</v>
      </c>
      <c r="M38" s="38"/>
      <c r="N38" s="46"/>
      <c r="O38" s="46"/>
      <c r="P38" s="47"/>
      <c r="Q38" s="46"/>
      <c r="R38" s="46"/>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9">
        <f t="shared" si="1"/>
        <v>866.66</v>
      </c>
      <c r="BB38" s="48">
        <f t="shared" si="2"/>
        <v>866.66</v>
      </c>
      <c r="BC38" s="50" t="str">
        <f t="shared" si="3"/>
        <v>INR  Eight Hundred &amp; Sixty Six  and Paise Sixty Six Only</v>
      </c>
      <c r="IA38" s="21">
        <v>4.17</v>
      </c>
      <c r="IB38" s="21" t="s">
        <v>88</v>
      </c>
      <c r="ID38" s="21">
        <v>17</v>
      </c>
      <c r="IE38" s="22" t="s">
        <v>158</v>
      </c>
      <c r="IF38" s="22"/>
      <c r="IG38" s="22"/>
      <c r="IH38" s="22"/>
      <c r="II38" s="22"/>
    </row>
    <row r="39" spans="1:243" s="21" customFormat="1" ht="94.5">
      <c r="A39" s="56">
        <v>4.18</v>
      </c>
      <c r="B39" s="52" t="s">
        <v>89</v>
      </c>
      <c r="C39" s="57"/>
      <c r="D39" s="68"/>
      <c r="E39" s="68"/>
      <c r="F39" s="68"/>
      <c r="G39" s="68"/>
      <c r="H39" s="68"/>
      <c r="I39" s="68"/>
      <c r="J39" s="68"/>
      <c r="K39" s="68"/>
      <c r="L39" s="68"/>
      <c r="M39" s="68"/>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IA39" s="21">
        <v>4.18</v>
      </c>
      <c r="IB39" s="21" t="s">
        <v>89</v>
      </c>
      <c r="IE39" s="22"/>
      <c r="IF39" s="22"/>
      <c r="IG39" s="22"/>
      <c r="IH39" s="22"/>
      <c r="II39" s="22"/>
    </row>
    <row r="40" spans="1:243" s="21" customFormat="1" ht="30" customHeight="1">
      <c r="A40" s="56">
        <v>4.19</v>
      </c>
      <c r="B40" s="52" t="s">
        <v>85</v>
      </c>
      <c r="C40" s="57"/>
      <c r="D40" s="80">
        <v>4</v>
      </c>
      <c r="E40" s="79" t="s">
        <v>158</v>
      </c>
      <c r="F40" s="66">
        <v>52.3</v>
      </c>
      <c r="G40" s="41"/>
      <c r="H40" s="35"/>
      <c r="I40" s="36" t="s">
        <v>33</v>
      </c>
      <c r="J40" s="37">
        <f t="shared" si="0"/>
        <v>1</v>
      </c>
      <c r="K40" s="35" t="s">
        <v>34</v>
      </c>
      <c r="L40" s="35" t="s">
        <v>4</v>
      </c>
      <c r="M40" s="38"/>
      <c r="N40" s="46"/>
      <c r="O40" s="46"/>
      <c r="P40" s="47"/>
      <c r="Q40" s="46"/>
      <c r="R40" s="46"/>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9">
        <f t="shared" si="1"/>
        <v>209.2</v>
      </c>
      <c r="BB40" s="48">
        <f t="shared" si="2"/>
        <v>209.2</v>
      </c>
      <c r="BC40" s="50" t="str">
        <f t="shared" si="3"/>
        <v>INR  Two Hundred &amp; Nine  and Paise Twenty Only</v>
      </c>
      <c r="IA40" s="21">
        <v>4.19</v>
      </c>
      <c r="IB40" s="21" t="s">
        <v>85</v>
      </c>
      <c r="ID40" s="21">
        <v>4</v>
      </c>
      <c r="IE40" s="22" t="s">
        <v>158</v>
      </c>
      <c r="IF40" s="22"/>
      <c r="IG40" s="22"/>
      <c r="IH40" s="22"/>
      <c r="II40" s="22"/>
    </row>
    <row r="41" spans="1:243" s="21" customFormat="1" ht="30" customHeight="1">
      <c r="A41" s="58">
        <v>4.2</v>
      </c>
      <c r="B41" s="52" t="s">
        <v>90</v>
      </c>
      <c r="C41" s="57"/>
      <c r="D41" s="80">
        <v>17</v>
      </c>
      <c r="E41" s="79" t="s">
        <v>158</v>
      </c>
      <c r="F41" s="66">
        <v>46.33</v>
      </c>
      <c r="G41" s="41"/>
      <c r="H41" s="35"/>
      <c r="I41" s="36" t="s">
        <v>33</v>
      </c>
      <c r="J41" s="37">
        <f t="shared" si="0"/>
        <v>1</v>
      </c>
      <c r="K41" s="35" t="s">
        <v>34</v>
      </c>
      <c r="L41" s="35" t="s">
        <v>4</v>
      </c>
      <c r="M41" s="38"/>
      <c r="N41" s="46"/>
      <c r="O41" s="46"/>
      <c r="P41" s="47"/>
      <c r="Q41" s="46"/>
      <c r="R41" s="46"/>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9">
        <f t="shared" si="1"/>
        <v>787.61</v>
      </c>
      <c r="BB41" s="48">
        <f t="shared" si="2"/>
        <v>787.61</v>
      </c>
      <c r="BC41" s="50" t="str">
        <f t="shared" si="3"/>
        <v>INR  Seven Hundred &amp; Eighty Seven  and Paise Sixty One Only</v>
      </c>
      <c r="IA41" s="21">
        <v>4.2</v>
      </c>
      <c r="IB41" s="21" t="s">
        <v>90</v>
      </c>
      <c r="ID41" s="21">
        <v>17</v>
      </c>
      <c r="IE41" s="22" t="s">
        <v>158</v>
      </c>
      <c r="IF41" s="22"/>
      <c r="IG41" s="22"/>
      <c r="IH41" s="22"/>
      <c r="II41" s="22"/>
    </row>
    <row r="42" spans="1:243" s="21" customFormat="1" ht="110.25">
      <c r="A42" s="56">
        <v>4.21</v>
      </c>
      <c r="B42" s="52" t="s">
        <v>91</v>
      </c>
      <c r="C42" s="57"/>
      <c r="D42" s="68"/>
      <c r="E42" s="68"/>
      <c r="F42" s="68"/>
      <c r="G42" s="68"/>
      <c r="H42" s="68"/>
      <c r="I42" s="68"/>
      <c r="J42" s="68"/>
      <c r="K42" s="68"/>
      <c r="L42" s="68"/>
      <c r="M42" s="68"/>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IA42" s="21">
        <v>4.21</v>
      </c>
      <c r="IB42" s="21" t="s">
        <v>91</v>
      </c>
      <c r="IE42" s="22"/>
      <c r="IF42" s="22"/>
      <c r="IG42" s="22"/>
      <c r="IH42" s="22"/>
      <c r="II42" s="22"/>
    </row>
    <row r="43" spans="1:243" s="21" customFormat="1" ht="17.25" customHeight="1">
      <c r="A43" s="56">
        <v>4.22</v>
      </c>
      <c r="B43" s="52" t="s">
        <v>92</v>
      </c>
      <c r="C43" s="57"/>
      <c r="D43" s="80">
        <v>5</v>
      </c>
      <c r="E43" s="79" t="s">
        <v>158</v>
      </c>
      <c r="F43" s="66">
        <v>54.4</v>
      </c>
      <c r="G43" s="41"/>
      <c r="H43" s="35"/>
      <c r="I43" s="36" t="s">
        <v>33</v>
      </c>
      <c r="J43" s="37">
        <f t="shared" si="0"/>
        <v>1</v>
      </c>
      <c r="K43" s="35" t="s">
        <v>34</v>
      </c>
      <c r="L43" s="35" t="s">
        <v>4</v>
      </c>
      <c r="M43" s="38"/>
      <c r="N43" s="46"/>
      <c r="O43" s="46"/>
      <c r="P43" s="47"/>
      <c r="Q43" s="46"/>
      <c r="R43" s="46"/>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9">
        <f t="shared" si="1"/>
        <v>272</v>
      </c>
      <c r="BB43" s="48">
        <f t="shared" si="2"/>
        <v>272</v>
      </c>
      <c r="BC43" s="50" t="str">
        <f t="shared" si="3"/>
        <v>INR  Two Hundred &amp; Seventy Two  Only</v>
      </c>
      <c r="IA43" s="21">
        <v>4.22</v>
      </c>
      <c r="IB43" s="21" t="s">
        <v>92</v>
      </c>
      <c r="ID43" s="21">
        <v>5</v>
      </c>
      <c r="IE43" s="22" t="s">
        <v>158</v>
      </c>
      <c r="IF43" s="22"/>
      <c r="IG43" s="22"/>
      <c r="IH43" s="22"/>
      <c r="II43" s="22"/>
    </row>
    <row r="44" spans="1:243" s="21" customFormat="1" ht="110.25">
      <c r="A44" s="56">
        <v>4.23</v>
      </c>
      <c r="B44" s="52" t="s">
        <v>93</v>
      </c>
      <c r="C44" s="57"/>
      <c r="D44" s="68"/>
      <c r="E44" s="68"/>
      <c r="F44" s="68"/>
      <c r="G44" s="68"/>
      <c r="H44" s="68"/>
      <c r="I44" s="68"/>
      <c r="J44" s="68"/>
      <c r="K44" s="68"/>
      <c r="L44" s="68"/>
      <c r="M44" s="68"/>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IA44" s="21">
        <v>4.23</v>
      </c>
      <c r="IB44" s="21" t="s">
        <v>93</v>
      </c>
      <c r="IE44" s="22"/>
      <c r="IF44" s="22"/>
      <c r="IG44" s="22"/>
      <c r="IH44" s="22"/>
      <c r="II44" s="22"/>
    </row>
    <row r="45" spans="1:243" s="21" customFormat="1" ht="30" customHeight="1">
      <c r="A45" s="56">
        <v>4.24</v>
      </c>
      <c r="B45" s="52" t="s">
        <v>94</v>
      </c>
      <c r="C45" s="57"/>
      <c r="D45" s="68"/>
      <c r="E45" s="68"/>
      <c r="F45" s="68"/>
      <c r="G45" s="68"/>
      <c r="H45" s="68"/>
      <c r="I45" s="68"/>
      <c r="J45" s="68"/>
      <c r="K45" s="68"/>
      <c r="L45" s="68"/>
      <c r="M45" s="68"/>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IA45" s="21">
        <v>4.24</v>
      </c>
      <c r="IB45" s="21" t="s">
        <v>94</v>
      </c>
      <c r="IE45" s="22"/>
      <c r="IF45" s="22"/>
      <c r="IG45" s="22"/>
      <c r="IH45" s="22"/>
      <c r="II45" s="22"/>
    </row>
    <row r="46" spans="1:243" s="21" customFormat="1" ht="30" customHeight="1">
      <c r="A46" s="56">
        <v>4.25</v>
      </c>
      <c r="B46" s="52" t="s">
        <v>95</v>
      </c>
      <c r="C46" s="57"/>
      <c r="D46" s="68"/>
      <c r="E46" s="68"/>
      <c r="F46" s="68"/>
      <c r="G46" s="68"/>
      <c r="H46" s="68"/>
      <c r="I46" s="68"/>
      <c r="J46" s="68"/>
      <c r="K46" s="68"/>
      <c r="L46" s="68"/>
      <c r="M46" s="68"/>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IA46" s="21">
        <v>4.25</v>
      </c>
      <c r="IB46" s="21" t="s">
        <v>95</v>
      </c>
      <c r="IE46" s="22"/>
      <c r="IF46" s="22"/>
      <c r="IG46" s="22"/>
      <c r="IH46" s="22"/>
      <c r="II46" s="22"/>
    </row>
    <row r="47" spans="1:243" s="21" customFormat="1" ht="30" customHeight="1">
      <c r="A47" s="56">
        <v>4.26</v>
      </c>
      <c r="B47" s="52" t="s">
        <v>96</v>
      </c>
      <c r="C47" s="57"/>
      <c r="D47" s="80">
        <v>12</v>
      </c>
      <c r="E47" s="79" t="s">
        <v>43</v>
      </c>
      <c r="F47" s="66">
        <v>3816.04</v>
      </c>
      <c r="G47" s="41"/>
      <c r="H47" s="35"/>
      <c r="I47" s="36" t="s">
        <v>33</v>
      </c>
      <c r="J47" s="37">
        <f t="shared" si="0"/>
        <v>1</v>
      </c>
      <c r="K47" s="35" t="s">
        <v>34</v>
      </c>
      <c r="L47" s="35" t="s">
        <v>4</v>
      </c>
      <c r="M47" s="38"/>
      <c r="N47" s="46"/>
      <c r="O47" s="46"/>
      <c r="P47" s="47"/>
      <c r="Q47" s="46"/>
      <c r="R47" s="46"/>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9">
        <f t="shared" si="1"/>
        <v>45792.48</v>
      </c>
      <c r="BB47" s="48">
        <f t="shared" si="2"/>
        <v>45792.48</v>
      </c>
      <c r="BC47" s="50" t="str">
        <f t="shared" si="3"/>
        <v>INR  Forty Five Thousand Seven Hundred &amp; Ninety Two  and Paise Forty Eight Only</v>
      </c>
      <c r="IA47" s="21">
        <v>4.26</v>
      </c>
      <c r="IB47" s="21" t="s">
        <v>96</v>
      </c>
      <c r="ID47" s="21">
        <v>12</v>
      </c>
      <c r="IE47" s="22" t="s">
        <v>43</v>
      </c>
      <c r="IF47" s="22"/>
      <c r="IG47" s="22"/>
      <c r="IH47" s="22"/>
      <c r="II47" s="22"/>
    </row>
    <row r="48" spans="1:243" s="21" customFormat="1" ht="16.5" customHeight="1">
      <c r="A48" s="56">
        <v>5</v>
      </c>
      <c r="B48" s="52" t="s">
        <v>53</v>
      </c>
      <c r="C48" s="57"/>
      <c r="D48" s="68"/>
      <c r="E48" s="68"/>
      <c r="F48" s="68"/>
      <c r="G48" s="68"/>
      <c r="H48" s="68"/>
      <c r="I48" s="68"/>
      <c r="J48" s="68"/>
      <c r="K48" s="68"/>
      <c r="L48" s="68"/>
      <c r="M48" s="68"/>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IA48" s="21">
        <v>5</v>
      </c>
      <c r="IB48" s="21" t="s">
        <v>53</v>
      </c>
      <c r="IE48" s="22"/>
      <c r="IF48" s="22"/>
      <c r="IG48" s="22"/>
      <c r="IH48" s="22"/>
      <c r="II48" s="22"/>
    </row>
    <row r="49" spans="1:243" s="21" customFormat="1" ht="94.5">
      <c r="A49" s="56">
        <v>5.01</v>
      </c>
      <c r="B49" s="52" t="s">
        <v>54</v>
      </c>
      <c r="C49" s="57"/>
      <c r="D49" s="80">
        <v>104</v>
      </c>
      <c r="E49" s="79" t="s">
        <v>68</v>
      </c>
      <c r="F49" s="66">
        <v>89.21</v>
      </c>
      <c r="G49" s="41"/>
      <c r="H49" s="35"/>
      <c r="I49" s="36" t="s">
        <v>33</v>
      </c>
      <c r="J49" s="37">
        <f t="shared" si="0"/>
        <v>1</v>
      </c>
      <c r="K49" s="35" t="s">
        <v>34</v>
      </c>
      <c r="L49" s="35" t="s">
        <v>4</v>
      </c>
      <c r="M49" s="38"/>
      <c r="N49" s="46"/>
      <c r="O49" s="46"/>
      <c r="P49" s="47"/>
      <c r="Q49" s="46"/>
      <c r="R49" s="46"/>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9">
        <f t="shared" si="1"/>
        <v>9277.84</v>
      </c>
      <c r="BB49" s="48">
        <f t="shared" si="2"/>
        <v>9277.84</v>
      </c>
      <c r="BC49" s="50" t="str">
        <f t="shared" si="3"/>
        <v>INR  Nine Thousand Two Hundred &amp; Seventy Seven  and Paise Eighty Four Only</v>
      </c>
      <c r="IA49" s="21">
        <v>5.01</v>
      </c>
      <c r="IB49" s="21" t="s">
        <v>54</v>
      </c>
      <c r="ID49" s="21">
        <v>104</v>
      </c>
      <c r="IE49" s="22" t="s">
        <v>68</v>
      </c>
      <c r="IF49" s="22"/>
      <c r="IG49" s="22"/>
      <c r="IH49" s="22"/>
      <c r="II49" s="22"/>
    </row>
    <row r="50" spans="1:243" s="21" customFormat="1" ht="110.25">
      <c r="A50" s="56">
        <v>5.02</v>
      </c>
      <c r="B50" s="52" t="s">
        <v>97</v>
      </c>
      <c r="C50" s="57"/>
      <c r="D50" s="68"/>
      <c r="E50" s="68"/>
      <c r="F50" s="68"/>
      <c r="G50" s="68"/>
      <c r="H50" s="68"/>
      <c r="I50" s="68"/>
      <c r="J50" s="68"/>
      <c r="K50" s="68"/>
      <c r="L50" s="68"/>
      <c r="M50" s="68"/>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IA50" s="21">
        <v>5.02</v>
      </c>
      <c r="IB50" s="21" t="s">
        <v>97</v>
      </c>
      <c r="IE50" s="22"/>
      <c r="IF50" s="22"/>
      <c r="IG50" s="22"/>
      <c r="IH50" s="22"/>
      <c r="II50" s="22"/>
    </row>
    <row r="51" spans="1:243" s="21" customFormat="1" ht="30" customHeight="1">
      <c r="A51" s="56">
        <v>5.03</v>
      </c>
      <c r="B51" s="52" t="s">
        <v>98</v>
      </c>
      <c r="C51" s="57"/>
      <c r="D51" s="80">
        <v>6</v>
      </c>
      <c r="E51" s="79" t="s">
        <v>43</v>
      </c>
      <c r="F51" s="66">
        <v>3882.63</v>
      </c>
      <c r="G51" s="41"/>
      <c r="H51" s="35"/>
      <c r="I51" s="36" t="s">
        <v>33</v>
      </c>
      <c r="J51" s="37">
        <f t="shared" si="0"/>
        <v>1</v>
      </c>
      <c r="K51" s="35" t="s">
        <v>34</v>
      </c>
      <c r="L51" s="35" t="s">
        <v>4</v>
      </c>
      <c r="M51" s="38"/>
      <c r="N51" s="46"/>
      <c r="O51" s="46"/>
      <c r="P51" s="47"/>
      <c r="Q51" s="46"/>
      <c r="R51" s="46"/>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9">
        <f t="shared" si="1"/>
        <v>23295.78</v>
      </c>
      <c r="BB51" s="48">
        <f t="shared" si="2"/>
        <v>23295.78</v>
      </c>
      <c r="BC51" s="50" t="str">
        <f t="shared" si="3"/>
        <v>INR  Twenty Three Thousand Two Hundred &amp; Ninety Five  and Paise Seventy Eight Only</v>
      </c>
      <c r="IA51" s="21">
        <v>5.03</v>
      </c>
      <c r="IB51" s="21" t="s">
        <v>98</v>
      </c>
      <c r="ID51" s="21">
        <v>6</v>
      </c>
      <c r="IE51" s="22" t="s">
        <v>43</v>
      </c>
      <c r="IF51" s="22"/>
      <c r="IG51" s="22"/>
      <c r="IH51" s="22"/>
      <c r="II51" s="22"/>
    </row>
    <row r="52" spans="1:243" s="21" customFormat="1" ht="63">
      <c r="A52" s="56">
        <v>5.04</v>
      </c>
      <c r="B52" s="52" t="s">
        <v>99</v>
      </c>
      <c r="C52" s="57"/>
      <c r="D52" s="68"/>
      <c r="E52" s="68"/>
      <c r="F52" s="68"/>
      <c r="G52" s="68"/>
      <c r="H52" s="68"/>
      <c r="I52" s="68"/>
      <c r="J52" s="68"/>
      <c r="K52" s="68"/>
      <c r="L52" s="68"/>
      <c r="M52" s="68"/>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IA52" s="21">
        <v>5.04</v>
      </c>
      <c r="IB52" s="21" t="s">
        <v>99</v>
      </c>
      <c r="IE52" s="22"/>
      <c r="IF52" s="22"/>
      <c r="IG52" s="22"/>
      <c r="IH52" s="22"/>
      <c r="II52" s="22"/>
    </row>
    <row r="53" spans="1:243" s="21" customFormat="1" ht="30" customHeight="1">
      <c r="A53" s="56">
        <v>5.05</v>
      </c>
      <c r="B53" s="52" t="s">
        <v>100</v>
      </c>
      <c r="C53" s="57"/>
      <c r="D53" s="80">
        <v>3</v>
      </c>
      <c r="E53" s="79" t="s">
        <v>43</v>
      </c>
      <c r="F53" s="66">
        <v>789.6</v>
      </c>
      <c r="G53" s="41"/>
      <c r="H53" s="35"/>
      <c r="I53" s="36" t="s">
        <v>33</v>
      </c>
      <c r="J53" s="37">
        <f t="shared" si="0"/>
        <v>1</v>
      </c>
      <c r="K53" s="35" t="s">
        <v>34</v>
      </c>
      <c r="L53" s="35" t="s">
        <v>4</v>
      </c>
      <c r="M53" s="38"/>
      <c r="N53" s="46"/>
      <c r="O53" s="46"/>
      <c r="P53" s="47"/>
      <c r="Q53" s="46"/>
      <c r="R53" s="46"/>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9">
        <f t="shared" si="1"/>
        <v>2368.8</v>
      </c>
      <c r="BB53" s="48">
        <f t="shared" si="2"/>
        <v>2368.8</v>
      </c>
      <c r="BC53" s="50" t="str">
        <f t="shared" si="3"/>
        <v>INR  Two Thousand Three Hundred &amp; Sixty Eight  and Paise Eighty Only</v>
      </c>
      <c r="IA53" s="21">
        <v>5.05</v>
      </c>
      <c r="IB53" s="21" t="s">
        <v>100</v>
      </c>
      <c r="ID53" s="21">
        <v>3</v>
      </c>
      <c r="IE53" s="22" t="s">
        <v>43</v>
      </c>
      <c r="IF53" s="22"/>
      <c r="IG53" s="22"/>
      <c r="IH53" s="22"/>
      <c r="II53" s="22"/>
    </row>
    <row r="54" spans="1:243" s="21" customFormat="1" ht="16.5" customHeight="1">
      <c r="A54" s="56">
        <v>6</v>
      </c>
      <c r="B54" s="52" t="s">
        <v>55</v>
      </c>
      <c r="C54" s="57"/>
      <c r="D54" s="68"/>
      <c r="E54" s="68"/>
      <c r="F54" s="68"/>
      <c r="G54" s="68"/>
      <c r="H54" s="68"/>
      <c r="I54" s="68"/>
      <c r="J54" s="68"/>
      <c r="K54" s="68"/>
      <c r="L54" s="68"/>
      <c r="M54" s="68"/>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IA54" s="21">
        <v>6</v>
      </c>
      <c r="IB54" s="21" t="s">
        <v>55</v>
      </c>
      <c r="IE54" s="22"/>
      <c r="IF54" s="22"/>
      <c r="IG54" s="22"/>
      <c r="IH54" s="22"/>
      <c r="II54" s="22"/>
    </row>
    <row r="55" spans="1:243" s="21" customFormat="1" ht="110.25">
      <c r="A55" s="56">
        <v>6.01</v>
      </c>
      <c r="B55" s="52" t="s">
        <v>101</v>
      </c>
      <c r="C55" s="57"/>
      <c r="D55" s="68"/>
      <c r="E55" s="68"/>
      <c r="F55" s="68"/>
      <c r="G55" s="68"/>
      <c r="H55" s="68"/>
      <c r="I55" s="68"/>
      <c r="J55" s="68"/>
      <c r="K55" s="68"/>
      <c r="L55" s="68"/>
      <c r="M55" s="68"/>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IA55" s="21">
        <v>6.01</v>
      </c>
      <c r="IB55" s="21" t="s">
        <v>101</v>
      </c>
      <c r="IE55" s="22"/>
      <c r="IF55" s="22"/>
      <c r="IG55" s="22"/>
      <c r="IH55" s="22"/>
      <c r="II55" s="22"/>
    </row>
    <row r="56" spans="1:243" s="21" customFormat="1" ht="30" customHeight="1">
      <c r="A56" s="56">
        <v>6.02</v>
      </c>
      <c r="B56" s="52" t="s">
        <v>102</v>
      </c>
      <c r="C56" s="57"/>
      <c r="D56" s="80">
        <v>44</v>
      </c>
      <c r="E56" s="79" t="s">
        <v>43</v>
      </c>
      <c r="F56" s="66">
        <v>436.95</v>
      </c>
      <c r="G56" s="41"/>
      <c r="H56" s="35"/>
      <c r="I56" s="36" t="s">
        <v>33</v>
      </c>
      <c r="J56" s="37">
        <f t="shared" si="0"/>
        <v>1</v>
      </c>
      <c r="K56" s="35" t="s">
        <v>34</v>
      </c>
      <c r="L56" s="35" t="s">
        <v>4</v>
      </c>
      <c r="M56" s="38"/>
      <c r="N56" s="46"/>
      <c r="O56" s="46"/>
      <c r="P56" s="47"/>
      <c r="Q56" s="46"/>
      <c r="R56" s="46"/>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9">
        <f t="shared" si="1"/>
        <v>19225.8</v>
      </c>
      <c r="BB56" s="48">
        <f t="shared" si="2"/>
        <v>19225.8</v>
      </c>
      <c r="BC56" s="50" t="str">
        <f t="shared" si="3"/>
        <v>INR  Nineteen Thousand Two Hundred &amp; Twenty Five  and Paise Eighty Only</v>
      </c>
      <c r="IA56" s="21">
        <v>6.02</v>
      </c>
      <c r="IB56" s="21" t="s">
        <v>102</v>
      </c>
      <c r="ID56" s="21">
        <v>44</v>
      </c>
      <c r="IE56" s="22" t="s">
        <v>43</v>
      </c>
      <c r="IF56" s="22"/>
      <c r="IG56" s="22"/>
      <c r="IH56" s="22"/>
      <c r="II56" s="22"/>
    </row>
    <row r="57" spans="1:243" s="21" customFormat="1" ht="63">
      <c r="A57" s="56">
        <v>6.03</v>
      </c>
      <c r="B57" s="52" t="s">
        <v>103</v>
      </c>
      <c r="C57" s="57"/>
      <c r="D57" s="68"/>
      <c r="E57" s="68"/>
      <c r="F57" s="68"/>
      <c r="G57" s="68"/>
      <c r="H57" s="68"/>
      <c r="I57" s="68"/>
      <c r="J57" s="68"/>
      <c r="K57" s="68"/>
      <c r="L57" s="68"/>
      <c r="M57" s="68"/>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IA57" s="21">
        <v>6.03</v>
      </c>
      <c r="IB57" s="21" t="s">
        <v>103</v>
      </c>
      <c r="IE57" s="22"/>
      <c r="IF57" s="22"/>
      <c r="IG57" s="22"/>
      <c r="IH57" s="22"/>
      <c r="II57" s="22"/>
    </row>
    <row r="58" spans="1:243" s="21" customFormat="1" ht="30" customHeight="1">
      <c r="A58" s="56">
        <v>6.04</v>
      </c>
      <c r="B58" s="52" t="s">
        <v>104</v>
      </c>
      <c r="C58" s="57"/>
      <c r="D58" s="80">
        <v>1</v>
      </c>
      <c r="E58" s="79" t="s">
        <v>43</v>
      </c>
      <c r="F58" s="66">
        <v>456.94</v>
      </c>
      <c r="G58" s="41"/>
      <c r="H58" s="35"/>
      <c r="I58" s="36" t="s">
        <v>33</v>
      </c>
      <c r="J58" s="37">
        <f t="shared" si="0"/>
        <v>1</v>
      </c>
      <c r="K58" s="35" t="s">
        <v>34</v>
      </c>
      <c r="L58" s="35" t="s">
        <v>4</v>
      </c>
      <c r="M58" s="38"/>
      <c r="N58" s="46"/>
      <c r="O58" s="46"/>
      <c r="P58" s="47"/>
      <c r="Q58" s="46"/>
      <c r="R58" s="46"/>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9">
        <f t="shared" si="1"/>
        <v>456.94</v>
      </c>
      <c r="BB58" s="48">
        <f t="shared" si="2"/>
        <v>456.94</v>
      </c>
      <c r="BC58" s="50" t="str">
        <f t="shared" si="3"/>
        <v>INR  Four Hundred &amp; Fifty Six  and Paise Ninety Four Only</v>
      </c>
      <c r="IA58" s="21">
        <v>6.04</v>
      </c>
      <c r="IB58" s="21" t="s">
        <v>104</v>
      </c>
      <c r="ID58" s="21">
        <v>1</v>
      </c>
      <c r="IE58" s="22" t="s">
        <v>43</v>
      </c>
      <c r="IF58" s="22"/>
      <c r="IG58" s="22"/>
      <c r="IH58" s="22"/>
      <c r="II58" s="22"/>
    </row>
    <row r="59" spans="1:243" s="21" customFormat="1" ht="47.25">
      <c r="A59" s="56">
        <v>6.05</v>
      </c>
      <c r="B59" s="52" t="s">
        <v>105</v>
      </c>
      <c r="C59" s="57"/>
      <c r="D59" s="68"/>
      <c r="E59" s="68"/>
      <c r="F59" s="68"/>
      <c r="G59" s="68"/>
      <c r="H59" s="68"/>
      <c r="I59" s="68"/>
      <c r="J59" s="68"/>
      <c r="K59" s="68"/>
      <c r="L59" s="68"/>
      <c r="M59" s="68"/>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IA59" s="21">
        <v>6.05</v>
      </c>
      <c r="IB59" s="21" t="s">
        <v>105</v>
      </c>
      <c r="IE59" s="22"/>
      <c r="IF59" s="22"/>
      <c r="IG59" s="22"/>
      <c r="IH59" s="22"/>
      <c r="II59" s="22"/>
    </row>
    <row r="60" spans="1:243" s="21" customFormat="1" ht="30" customHeight="1">
      <c r="A60" s="56">
        <v>6.06</v>
      </c>
      <c r="B60" s="52" t="s">
        <v>106</v>
      </c>
      <c r="C60" s="57"/>
      <c r="D60" s="80">
        <v>40</v>
      </c>
      <c r="E60" s="79" t="s">
        <v>159</v>
      </c>
      <c r="F60" s="66">
        <v>65.89</v>
      </c>
      <c r="G60" s="41"/>
      <c r="H60" s="35"/>
      <c r="I60" s="36" t="s">
        <v>33</v>
      </c>
      <c r="J60" s="37">
        <f t="shared" si="0"/>
        <v>1</v>
      </c>
      <c r="K60" s="35" t="s">
        <v>34</v>
      </c>
      <c r="L60" s="35" t="s">
        <v>4</v>
      </c>
      <c r="M60" s="38"/>
      <c r="N60" s="46"/>
      <c r="O60" s="46"/>
      <c r="P60" s="47"/>
      <c r="Q60" s="46"/>
      <c r="R60" s="46"/>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9">
        <f t="shared" si="1"/>
        <v>2635.6</v>
      </c>
      <c r="BB60" s="48">
        <f t="shared" si="2"/>
        <v>2635.6</v>
      </c>
      <c r="BC60" s="50" t="str">
        <f t="shared" si="3"/>
        <v>INR  Two Thousand Six Hundred &amp; Thirty Five  and Paise Sixty Only</v>
      </c>
      <c r="IA60" s="21">
        <v>6.06</v>
      </c>
      <c r="IB60" s="21" t="s">
        <v>106</v>
      </c>
      <c r="ID60" s="21">
        <v>40</v>
      </c>
      <c r="IE60" s="22" t="s">
        <v>159</v>
      </c>
      <c r="IF60" s="22"/>
      <c r="IG60" s="22"/>
      <c r="IH60" s="22"/>
      <c r="II60" s="22"/>
    </row>
    <row r="61" spans="1:243" s="21" customFormat="1" ht="204.75">
      <c r="A61" s="56">
        <v>6.07</v>
      </c>
      <c r="B61" s="52" t="s">
        <v>107</v>
      </c>
      <c r="C61" s="57"/>
      <c r="D61" s="68"/>
      <c r="E61" s="68"/>
      <c r="F61" s="68"/>
      <c r="G61" s="68"/>
      <c r="H61" s="68"/>
      <c r="I61" s="68"/>
      <c r="J61" s="68"/>
      <c r="K61" s="68"/>
      <c r="L61" s="68"/>
      <c r="M61" s="68"/>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IA61" s="21">
        <v>6.07</v>
      </c>
      <c r="IB61" s="21" t="s">
        <v>107</v>
      </c>
      <c r="IE61" s="22"/>
      <c r="IF61" s="22"/>
      <c r="IG61" s="22"/>
      <c r="IH61" s="22"/>
      <c r="II61" s="22"/>
    </row>
    <row r="62" spans="1:243" s="21" customFormat="1" ht="30" customHeight="1">
      <c r="A62" s="56">
        <v>6.08</v>
      </c>
      <c r="B62" s="52" t="s">
        <v>108</v>
      </c>
      <c r="C62" s="57"/>
      <c r="D62" s="80">
        <v>9</v>
      </c>
      <c r="E62" s="79" t="s">
        <v>43</v>
      </c>
      <c r="F62" s="66">
        <v>1355.41</v>
      </c>
      <c r="G62" s="41"/>
      <c r="H62" s="35"/>
      <c r="I62" s="36" t="s">
        <v>33</v>
      </c>
      <c r="J62" s="37">
        <f t="shared" si="0"/>
        <v>1</v>
      </c>
      <c r="K62" s="35" t="s">
        <v>34</v>
      </c>
      <c r="L62" s="35" t="s">
        <v>4</v>
      </c>
      <c r="M62" s="38"/>
      <c r="N62" s="46"/>
      <c r="O62" s="46"/>
      <c r="P62" s="47"/>
      <c r="Q62" s="46"/>
      <c r="R62" s="46"/>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9">
        <f t="shared" si="1"/>
        <v>12198.69</v>
      </c>
      <c r="BB62" s="48">
        <f t="shared" si="2"/>
        <v>12198.69</v>
      </c>
      <c r="BC62" s="50" t="str">
        <f t="shared" si="3"/>
        <v>INR  Twelve Thousand One Hundred &amp; Ninety Eight  and Paise Sixty Nine Only</v>
      </c>
      <c r="IA62" s="21">
        <v>6.08</v>
      </c>
      <c r="IB62" s="21" t="s">
        <v>108</v>
      </c>
      <c r="ID62" s="21">
        <v>9</v>
      </c>
      <c r="IE62" s="22" t="s">
        <v>43</v>
      </c>
      <c r="IF62" s="22"/>
      <c r="IG62" s="22"/>
      <c r="IH62" s="22"/>
      <c r="II62" s="22"/>
    </row>
    <row r="63" spans="1:243" s="21" customFormat="1" ht="204.75">
      <c r="A63" s="56">
        <v>6.09</v>
      </c>
      <c r="B63" s="52" t="s">
        <v>109</v>
      </c>
      <c r="C63" s="57"/>
      <c r="D63" s="68"/>
      <c r="E63" s="68"/>
      <c r="F63" s="68"/>
      <c r="G63" s="68"/>
      <c r="H63" s="68"/>
      <c r="I63" s="68"/>
      <c r="J63" s="68"/>
      <c r="K63" s="68"/>
      <c r="L63" s="68"/>
      <c r="M63" s="68"/>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IA63" s="21">
        <v>6.09</v>
      </c>
      <c r="IB63" s="21" t="s">
        <v>109</v>
      </c>
      <c r="IE63" s="22"/>
      <c r="IF63" s="22"/>
      <c r="IG63" s="22"/>
      <c r="IH63" s="22"/>
      <c r="II63" s="22"/>
    </row>
    <row r="64" spans="1:243" s="21" customFormat="1" ht="30" customHeight="1">
      <c r="A64" s="58">
        <v>6.1</v>
      </c>
      <c r="B64" s="52" t="s">
        <v>108</v>
      </c>
      <c r="C64" s="57"/>
      <c r="D64" s="80">
        <v>60</v>
      </c>
      <c r="E64" s="79" t="s">
        <v>43</v>
      </c>
      <c r="F64" s="66">
        <v>1411.61</v>
      </c>
      <c r="G64" s="41"/>
      <c r="H64" s="35"/>
      <c r="I64" s="36" t="s">
        <v>33</v>
      </c>
      <c r="J64" s="37">
        <f t="shared" si="0"/>
        <v>1</v>
      </c>
      <c r="K64" s="35" t="s">
        <v>34</v>
      </c>
      <c r="L64" s="35" t="s">
        <v>4</v>
      </c>
      <c r="M64" s="38"/>
      <c r="N64" s="46"/>
      <c r="O64" s="46"/>
      <c r="P64" s="47"/>
      <c r="Q64" s="46"/>
      <c r="R64" s="46"/>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9">
        <f t="shared" si="1"/>
        <v>84696.6</v>
      </c>
      <c r="BB64" s="48">
        <f t="shared" si="2"/>
        <v>84696.6</v>
      </c>
      <c r="BC64" s="50" t="str">
        <f t="shared" si="3"/>
        <v>INR  Eighty Four Thousand Six Hundred &amp; Ninety Six  and Paise Sixty Only</v>
      </c>
      <c r="IA64" s="21">
        <v>6.1</v>
      </c>
      <c r="IB64" s="21" t="s">
        <v>108</v>
      </c>
      <c r="ID64" s="21">
        <v>60</v>
      </c>
      <c r="IE64" s="22" t="s">
        <v>43</v>
      </c>
      <c r="IF64" s="22"/>
      <c r="IG64" s="22"/>
      <c r="IH64" s="22"/>
      <c r="II64" s="22"/>
    </row>
    <row r="65" spans="1:243" s="21" customFormat="1" ht="63">
      <c r="A65" s="56">
        <v>6.11</v>
      </c>
      <c r="B65" s="52" t="s">
        <v>110</v>
      </c>
      <c r="C65" s="57"/>
      <c r="D65" s="80">
        <v>69</v>
      </c>
      <c r="E65" s="79" t="s">
        <v>160</v>
      </c>
      <c r="F65" s="66">
        <v>120.21</v>
      </c>
      <c r="G65" s="41"/>
      <c r="H65" s="35"/>
      <c r="I65" s="36" t="s">
        <v>33</v>
      </c>
      <c r="J65" s="37">
        <f t="shared" si="0"/>
        <v>1</v>
      </c>
      <c r="K65" s="35" t="s">
        <v>34</v>
      </c>
      <c r="L65" s="35" t="s">
        <v>4</v>
      </c>
      <c r="M65" s="38"/>
      <c r="N65" s="46"/>
      <c r="O65" s="46"/>
      <c r="P65" s="47"/>
      <c r="Q65" s="46"/>
      <c r="R65" s="46"/>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9">
        <f t="shared" si="1"/>
        <v>8294.49</v>
      </c>
      <c r="BB65" s="48">
        <f t="shared" si="2"/>
        <v>8294.49</v>
      </c>
      <c r="BC65" s="50" t="str">
        <f t="shared" si="3"/>
        <v>INR  Eight Thousand Two Hundred &amp; Ninety Four  and Paise Forty Nine Only</v>
      </c>
      <c r="IA65" s="21">
        <v>6.11</v>
      </c>
      <c r="IB65" s="21" t="s">
        <v>110</v>
      </c>
      <c r="ID65" s="21">
        <v>69</v>
      </c>
      <c r="IE65" s="22" t="s">
        <v>160</v>
      </c>
      <c r="IF65" s="22"/>
      <c r="IG65" s="22"/>
      <c r="IH65" s="22"/>
      <c r="II65" s="22"/>
    </row>
    <row r="66" spans="1:243" s="21" customFormat="1" ht="16.5" customHeight="1">
      <c r="A66" s="56">
        <v>7</v>
      </c>
      <c r="B66" s="52" t="s">
        <v>48</v>
      </c>
      <c r="C66" s="57"/>
      <c r="D66" s="68"/>
      <c r="E66" s="68"/>
      <c r="F66" s="68"/>
      <c r="G66" s="68"/>
      <c r="H66" s="68"/>
      <c r="I66" s="68"/>
      <c r="J66" s="68"/>
      <c r="K66" s="68"/>
      <c r="L66" s="68"/>
      <c r="M66" s="68"/>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IA66" s="21">
        <v>7</v>
      </c>
      <c r="IB66" s="21" t="s">
        <v>48</v>
      </c>
      <c r="IE66" s="22"/>
      <c r="IF66" s="22"/>
      <c r="IG66" s="22"/>
      <c r="IH66" s="22"/>
      <c r="II66" s="22"/>
    </row>
    <row r="67" spans="1:243" s="21" customFormat="1" ht="16.5" customHeight="1">
      <c r="A67" s="56">
        <v>7.01</v>
      </c>
      <c r="B67" s="52" t="s">
        <v>111</v>
      </c>
      <c r="C67" s="57"/>
      <c r="D67" s="68"/>
      <c r="E67" s="68"/>
      <c r="F67" s="68"/>
      <c r="G67" s="68"/>
      <c r="H67" s="68"/>
      <c r="I67" s="68"/>
      <c r="J67" s="68"/>
      <c r="K67" s="68"/>
      <c r="L67" s="68"/>
      <c r="M67" s="68"/>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IA67" s="21">
        <v>7.01</v>
      </c>
      <c r="IB67" s="21" t="s">
        <v>111</v>
      </c>
      <c r="IE67" s="22"/>
      <c r="IF67" s="22"/>
      <c r="IG67" s="22"/>
      <c r="IH67" s="22"/>
      <c r="II67" s="22"/>
    </row>
    <row r="68" spans="1:243" s="21" customFormat="1" ht="30" customHeight="1">
      <c r="A68" s="56">
        <v>7.02</v>
      </c>
      <c r="B68" s="52" t="s">
        <v>57</v>
      </c>
      <c r="C68" s="57"/>
      <c r="D68" s="80">
        <v>5</v>
      </c>
      <c r="E68" s="79" t="s">
        <v>43</v>
      </c>
      <c r="F68" s="66">
        <v>231.08</v>
      </c>
      <c r="G68" s="41"/>
      <c r="H68" s="35"/>
      <c r="I68" s="36" t="s">
        <v>33</v>
      </c>
      <c r="J68" s="37">
        <f t="shared" si="0"/>
        <v>1</v>
      </c>
      <c r="K68" s="35" t="s">
        <v>34</v>
      </c>
      <c r="L68" s="35" t="s">
        <v>4</v>
      </c>
      <c r="M68" s="38"/>
      <c r="N68" s="46"/>
      <c r="O68" s="46"/>
      <c r="P68" s="47"/>
      <c r="Q68" s="46"/>
      <c r="R68" s="46"/>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9">
        <f t="shared" si="1"/>
        <v>1155.4</v>
      </c>
      <c r="BB68" s="48">
        <f t="shared" si="2"/>
        <v>1155.4</v>
      </c>
      <c r="BC68" s="50" t="str">
        <f t="shared" si="3"/>
        <v>INR  One Thousand One Hundred &amp; Fifty Five  and Paise Forty Only</v>
      </c>
      <c r="IA68" s="21">
        <v>7.02</v>
      </c>
      <c r="IB68" s="21" t="s">
        <v>57</v>
      </c>
      <c r="ID68" s="21">
        <v>5</v>
      </c>
      <c r="IE68" s="22" t="s">
        <v>43</v>
      </c>
      <c r="IF68" s="22"/>
      <c r="IG68" s="22"/>
      <c r="IH68" s="22"/>
      <c r="II68" s="22"/>
    </row>
    <row r="69" spans="1:243" s="21" customFormat="1" ht="30" customHeight="1">
      <c r="A69" s="56">
        <v>7.03</v>
      </c>
      <c r="B69" s="52" t="s">
        <v>56</v>
      </c>
      <c r="C69" s="57"/>
      <c r="D69" s="68"/>
      <c r="E69" s="68"/>
      <c r="F69" s="68"/>
      <c r="G69" s="68"/>
      <c r="H69" s="68"/>
      <c r="I69" s="68"/>
      <c r="J69" s="68"/>
      <c r="K69" s="68"/>
      <c r="L69" s="68"/>
      <c r="M69" s="68"/>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IA69" s="21">
        <v>7.03</v>
      </c>
      <c r="IB69" s="21" t="s">
        <v>56</v>
      </c>
      <c r="IE69" s="22"/>
      <c r="IF69" s="22"/>
      <c r="IG69" s="22"/>
      <c r="IH69" s="22"/>
      <c r="II69" s="22"/>
    </row>
    <row r="70" spans="1:243" s="21" customFormat="1" ht="30" customHeight="1">
      <c r="A70" s="56">
        <v>7.04</v>
      </c>
      <c r="B70" s="52" t="s">
        <v>57</v>
      </c>
      <c r="C70" s="57"/>
      <c r="D70" s="80">
        <v>5</v>
      </c>
      <c r="E70" s="79" t="s">
        <v>43</v>
      </c>
      <c r="F70" s="66">
        <v>266.46</v>
      </c>
      <c r="G70" s="41"/>
      <c r="H70" s="35"/>
      <c r="I70" s="36" t="s">
        <v>33</v>
      </c>
      <c r="J70" s="37">
        <f t="shared" si="0"/>
        <v>1</v>
      </c>
      <c r="K70" s="35" t="s">
        <v>34</v>
      </c>
      <c r="L70" s="35" t="s">
        <v>4</v>
      </c>
      <c r="M70" s="38"/>
      <c r="N70" s="46"/>
      <c r="O70" s="46"/>
      <c r="P70" s="47"/>
      <c r="Q70" s="46"/>
      <c r="R70" s="46"/>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9">
        <f t="shared" si="1"/>
        <v>1332.3</v>
      </c>
      <c r="BB70" s="48">
        <f t="shared" si="2"/>
        <v>1332.3</v>
      </c>
      <c r="BC70" s="50" t="str">
        <f t="shared" si="3"/>
        <v>INR  One Thousand Three Hundred &amp; Thirty Two  and Paise Thirty Only</v>
      </c>
      <c r="IA70" s="21">
        <v>7.04</v>
      </c>
      <c r="IB70" s="21" t="s">
        <v>57</v>
      </c>
      <c r="ID70" s="21">
        <v>5</v>
      </c>
      <c r="IE70" s="22" t="s">
        <v>43</v>
      </c>
      <c r="IF70" s="22"/>
      <c r="IG70" s="22"/>
      <c r="IH70" s="22"/>
      <c r="II70" s="22"/>
    </row>
    <row r="71" spans="1:243" s="21" customFormat="1" ht="15.75" customHeight="1">
      <c r="A71" s="56">
        <v>7.05</v>
      </c>
      <c r="B71" s="52" t="s">
        <v>112</v>
      </c>
      <c r="C71" s="57"/>
      <c r="D71" s="68"/>
      <c r="E71" s="68"/>
      <c r="F71" s="68"/>
      <c r="G71" s="68"/>
      <c r="H71" s="68"/>
      <c r="I71" s="68"/>
      <c r="J71" s="68"/>
      <c r="K71" s="68"/>
      <c r="L71" s="68"/>
      <c r="M71" s="68"/>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IA71" s="21">
        <v>7.05</v>
      </c>
      <c r="IB71" s="21" t="s">
        <v>112</v>
      </c>
      <c r="IE71" s="22"/>
      <c r="IF71" s="22"/>
      <c r="IG71" s="22"/>
      <c r="IH71" s="22"/>
      <c r="II71" s="22"/>
    </row>
    <row r="72" spans="1:243" s="21" customFormat="1" ht="30" customHeight="1">
      <c r="A72" s="56">
        <v>7.06</v>
      </c>
      <c r="B72" s="52" t="s">
        <v>113</v>
      </c>
      <c r="C72" s="57"/>
      <c r="D72" s="80">
        <v>2</v>
      </c>
      <c r="E72" s="79" t="s">
        <v>43</v>
      </c>
      <c r="F72" s="66">
        <v>199.34</v>
      </c>
      <c r="G72" s="41"/>
      <c r="H72" s="35"/>
      <c r="I72" s="36" t="s">
        <v>33</v>
      </c>
      <c r="J72" s="37">
        <f t="shared" si="0"/>
        <v>1</v>
      </c>
      <c r="K72" s="35" t="s">
        <v>34</v>
      </c>
      <c r="L72" s="35" t="s">
        <v>4</v>
      </c>
      <c r="M72" s="38"/>
      <c r="N72" s="46"/>
      <c r="O72" s="46"/>
      <c r="P72" s="47"/>
      <c r="Q72" s="46"/>
      <c r="R72" s="46"/>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9">
        <f t="shared" si="1"/>
        <v>398.68</v>
      </c>
      <c r="BB72" s="48">
        <f t="shared" si="2"/>
        <v>398.68</v>
      </c>
      <c r="BC72" s="50" t="str">
        <f t="shared" si="3"/>
        <v>INR  Three Hundred &amp; Ninety Eight  and Paise Sixty Eight Only</v>
      </c>
      <c r="IA72" s="21">
        <v>7.06</v>
      </c>
      <c r="IB72" s="21" t="s">
        <v>113</v>
      </c>
      <c r="ID72" s="21">
        <v>2</v>
      </c>
      <c r="IE72" s="22" t="s">
        <v>43</v>
      </c>
      <c r="IF72" s="22"/>
      <c r="IG72" s="22"/>
      <c r="IH72" s="22"/>
      <c r="II72" s="22"/>
    </row>
    <row r="73" spans="1:243" s="21" customFormat="1" ht="94.5">
      <c r="A73" s="56">
        <v>7.07</v>
      </c>
      <c r="B73" s="52" t="s">
        <v>114</v>
      </c>
      <c r="C73" s="57"/>
      <c r="D73" s="68"/>
      <c r="E73" s="68"/>
      <c r="F73" s="68"/>
      <c r="G73" s="68"/>
      <c r="H73" s="68"/>
      <c r="I73" s="68"/>
      <c r="J73" s="68"/>
      <c r="K73" s="68"/>
      <c r="L73" s="68"/>
      <c r="M73" s="68"/>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IA73" s="21">
        <v>7.07</v>
      </c>
      <c r="IB73" s="21" t="s">
        <v>114</v>
      </c>
      <c r="IE73" s="22"/>
      <c r="IF73" s="22"/>
      <c r="IG73" s="22"/>
      <c r="IH73" s="22"/>
      <c r="II73" s="22"/>
    </row>
    <row r="74" spans="1:243" s="21" customFormat="1" ht="30" customHeight="1">
      <c r="A74" s="56">
        <v>7.08</v>
      </c>
      <c r="B74" s="52" t="s">
        <v>47</v>
      </c>
      <c r="C74" s="57"/>
      <c r="D74" s="80">
        <v>50</v>
      </c>
      <c r="E74" s="79" t="s">
        <v>43</v>
      </c>
      <c r="F74" s="66">
        <v>76.41</v>
      </c>
      <c r="G74" s="41"/>
      <c r="H74" s="35"/>
      <c r="I74" s="36" t="s">
        <v>33</v>
      </c>
      <c r="J74" s="37">
        <f t="shared" si="0"/>
        <v>1</v>
      </c>
      <c r="K74" s="35" t="s">
        <v>34</v>
      </c>
      <c r="L74" s="35" t="s">
        <v>4</v>
      </c>
      <c r="M74" s="38"/>
      <c r="N74" s="46"/>
      <c r="O74" s="46"/>
      <c r="P74" s="47"/>
      <c r="Q74" s="46"/>
      <c r="R74" s="46"/>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9">
        <f t="shared" si="1"/>
        <v>3820.5</v>
      </c>
      <c r="BB74" s="48">
        <f t="shared" si="2"/>
        <v>3820.5</v>
      </c>
      <c r="BC74" s="50" t="str">
        <f t="shared" si="3"/>
        <v>INR  Three Thousand Eight Hundred &amp; Twenty  and Paise Fifty Only</v>
      </c>
      <c r="IA74" s="21">
        <v>7.08</v>
      </c>
      <c r="IB74" s="21" t="s">
        <v>47</v>
      </c>
      <c r="ID74" s="21">
        <v>50</v>
      </c>
      <c r="IE74" s="22" t="s">
        <v>43</v>
      </c>
      <c r="IF74" s="22"/>
      <c r="IG74" s="22"/>
      <c r="IH74" s="22"/>
      <c r="II74" s="22"/>
    </row>
    <row r="75" spans="1:243" s="21" customFormat="1" ht="47.25">
      <c r="A75" s="56">
        <v>7.09</v>
      </c>
      <c r="B75" s="52" t="s">
        <v>58</v>
      </c>
      <c r="C75" s="57"/>
      <c r="D75" s="68"/>
      <c r="E75" s="68"/>
      <c r="F75" s="68"/>
      <c r="G75" s="68"/>
      <c r="H75" s="68"/>
      <c r="I75" s="68"/>
      <c r="J75" s="68"/>
      <c r="K75" s="68"/>
      <c r="L75" s="68"/>
      <c r="M75" s="68"/>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IA75" s="21">
        <v>7.09</v>
      </c>
      <c r="IB75" s="21" t="s">
        <v>58</v>
      </c>
      <c r="IE75" s="22"/>
      <c r="IF75" s="22"/>
      <c r="IG75" s="22"/>
      <c r="IH75" s="22"/>
      <c r="II75" s="22"/>
    </row>
    <row r="76" spans="1:243" s="21" customFormat="1" ht="30" customHeight="1">
      <c r="A76" s="58">
        <v>7.1</v>
      </c>
      <c r="B76" s="52" t="s">
        <v>47</v>
      </c>
      <c r="C76" s="57"/>
      <c r="D76" s="80">
        <v>5</v>
      </c>
      <c r="E76" s="79" t="s">
        <v>43</v>
      </c>
      <c r="F76" s="66">
        <v>106.57</v>
      </c>
      <c r="G76" s="41"/>
      <c r="H76" s="35"/>
      <c r="I76" s="36" t="s">
        <v>33</v>
      </c>
      <c r="J76" s="37">
        <f t="shared" si="0"/>
        <v>1</v>
      </c>
      <c r="K76" s="35" t="s">
        <v>34</v>
      </c>
      <c r="L76" s="35" t="s">
        <v>4</v>
      </c>
      <c r="M76" s="38"/>
      <c r="N76" s="46"/>
      <c r="O76" s="46"/>
      <c r="P76" s="47"/>
      <c r="Q76" s="46"/>
      <c r="R76" s="46"/>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9">
        <f t="shared" si="1"/>
        <v>532.85</v>
      </c>
      <c r="BB76" s="48">
        <f t="shared" si="2"/>
        <v>532.85</v>
      </c>
      <c r="BC76" s="50" t="str">
        <f t="shared" si="3"/>
        <v>INR  Five Hundred &amp; Thirty Two  and Paise Eighty Five Only</v>
      </c>
      <c r="IA76" s="21">
        <v>7.1</v>
      </c>
      <c r="IB76" s="21" t="s">
        <v>47</v>
      </c>
      <c r="ID76" s="21">
        <v>5</v>
      </c>
      <c r="IE76" s="22" t="s">
        <v>43</v>
      </c>
      <c r="IF76" s="22"/>
      <c r="IG76" s="22"/>
      <c r="IH76" s="22"/>
      <c r="II76" s="22"/>
    </row>
    <row r="77" spans="1:243" s="21" customFormat="1" ht="63">
      <c r="A77" s="56">
        <v>7.11</v>
      </c>
      <c r="B77" s="52" t="s">
        <v>115</v>
      </c>
      <c r="C77" s="57"/>
      <c r="D77" s="68"/>
      <c r="E77" s="68"/>
      <c r="F77" s="68"/>
      <c r="G77" s="68"/>
      <c r="H77" s="68"/>
      <c r="I77" s="68"/>
      <c r="J77" s="68"/>
      <c r="K77" s="68"/>
      <c r="L77" s="68"/>
      <c r="M77" s="68"/>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IA77" s="21">
        <v>7.11</v>
      </c>
      <c r="IB77" s="21" t="s">
        <v>115</v>
      </c>
      <c r="IE77" s="22"/>
      <c r="IF77" s="22"/>
      <c r="IG77" s="22"/>
      <c r="IH77" s="22"/>
      <c r="II77" s="22"/>
    </row>
    <row r="78" spans="1:243" s="21" customFormat="1" ht="63">
      <c r="A78" s="56">
        <v>7.12</v>
      </c>
      <c r="B78" s="52" t="s">
        <v>116</v>
      </c>
      <c r="C78" s="57"/>
      <c r="D78" s="80">
        <v>20</v>
      </c>
      <c r="E78" s="79" t="s">
        <v>43</v>
      </c>
      <c r="F78" s="66">
        <v>155.32</v>
      </c>
      <c r="G78" s="41"/>
      <c r="H78" s="35"/>
      <c r="I78" s="36" t="s">
        <v>33</v>
      </c>
      <c r="J78" s="37">
        <f t="shared" si="0"/>
        <v>1</v>
      </c>
      <c r="K78" s="35" t="s">
        <v>34</v>
      </c>
      <c r="L78" s="35" t="s">
        <v>4</v>
      </c>
      <c r="M78" s="38"/>
      <c r="N78" s="46"/>
      <c r="O78" s="46"/>
      <c r="P78" s="47"/>
      <c r="Q78" s="46"/>
      <c r="R78" s="46"/>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9">
        <f t="shared" si="1"/>
        <v>3106.4</v>
      </c>
      <c r="BB78" s="48">
        <f t="shared" si="2"/>
        <v>3106.4</v>
      </c>
      <c r="BC78" s="50" t="str">
        <f t="shared" si="3"/>
        <v>INR  Three Thousand One Hundred &amp; Six  and Paise Forty Only</v>
      </c>
      <c r="IA78" s="21">
        <v>7.12</v>
      </c>
      <c r="IB78" s="21" t="s">
        <v>116</v>
      </c>
      <c r="ID78" s="21">
        <v>20</v>
      </c>
      <c r="IE78" s="22" t="s">
        <v>43</v>
      </c>
      <c r="IF78" s="22"/>
      <c r="IG78" s="22"/>
      <c r="IH78" s="22"/>
      <c r="II78" s="22"/>
    </row>
    <row r="79" spans="1:243" s="21" customFormat="1" ht="94.5">
      <c r="A79" s="56">
        <v>7.13</v>
      </c>
      <c r="B79" s="52" t="s">
        <v>117</v>
      </c>
      <c r="C79" s="57"/>
      <c r="D79" s="80">
        <v>50</v>
      </c>
      <c r="E79" s="79" t="s">
        <v>43</v>
      </c>
      <c r="F79" s="66">
        <v>100.96</v>
      </c>
      <c r="G79" s="41"/>
      <c r="H79" s="35"/>
      <c r="I79" s="36" t="s">
        <v>33</v>
      </c>
      <c r="J79" s="37">
        <f t="shared" si="0"/>
        <v>1</v>
      </c>
      <c r="K79" s="35" t="s">
        <v>34</v>
      </c>
      <c r="L79" s="35" t="s">
        <v>4</v>
      </c>
      <c r="M79" s="38"/>
      <c r="N79" s="46"/>
      <c r="O79" s="46"/>
      <c r="P79" s="47"/>
      <c r="Q79" s="46"/>
      <c r="R79" s="46"/>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9">
        <f t="shared" si="1"/>
        <v>5048</v>
      </c>
      <c r="BB79" s="48">
        <f t="shared" si="2"/>
        <v>5048</v>
      </c>
      <c r="BC79" s="50" t="str">
        <f t="shared" si="3"/>
        <v>INR  Five Thousand  &amp;Forty Eight  Only</v>
      </c>
      <c r="IA79" s="21">
        <v>7.13</v>
      </c>
      <c r="IB79" s="21" t="s">
        <v>117</v>
      </c>
      <c r="ID79" s="21">
        <v>50</v>
      </c>
      <c r="IE79" s="22" t="s">
        <v>43</v>
      </c>
      <c r="IF79" s="22"/>
      <c r="IG79" s="22"/>
      <c r="IH79" s="22"/>
      <c r="II79" s="22"/>
    </row>
    <row r="80" spans="1:243" s="21" customFormat="1" ht="18" customHeight="1">
      <c r="A80" s="56">
        <v>7.14</v>
      </c>
      <c r="B80" s="52" t="s">
        <v>118</v>
      </c>
      <c r="C80" s="57"/>
      <c r="D80" s="68"/>
      <c r="E80" s="68"/>
      <c r="F80" s="68"/>
      <c r="G80" s="68"/>
      <c r="H80" s="68"/>
      <c r="I80" s="68"/>
      <c r="J80" s="68"/>
      <c r="K80" s="68"/>
      <c r="L80" s="68"/>
      <c r="M80" s="68"/>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IA80" s="21">
        <v>7.14</v>
      </c>
      <c r="IB80" s="21" t="s">
        <v>118</v>
      </c>
      <c r="IE80" s="22"/>
      <c r="IF80" s="22"/>
      <c r="IG80" s="22"/>
      <c r="IH80" s="22"/>
      <c r="II80" s="22"/>
    </row>
    <row r="81" spans="1:243" s="21" customFormat="1" ht="30" customHeight="1">
      <c r="A81" s="56">
        <v>7.15</v>
      </c>
      <c r="B81" s="52" t="s">
        <v>119</v>
      </c>
      <c r="C81" s="57"/>
      <c r="D81" s="80">
        <v>61</v>
      </c>
      <c r="E81" s="79" t="s">
        <v>43</v>
      </c>
      <c r="F81" s="66">
        <v>14.68</v>
      </c>
      <c r="G81" s="41"/>
      <c r="H81" s="35"/>
      <c r="I81" s="36" t="s">
        <v>33</v>
      </c>
      <c r="J81" s="37">
        <f t="shared" si="0"/>
        <v>1</v>
      </c>
      <c r="K81" s="35" t="s">
        <v>34</v>
      </c>
      <c r="L81" s="35" t="s">
        <v>4</v>
      </c>
      <c r="M81" s="38"/>
      <c r="N81" s="46"/>
      <c r="O81" s="46"/>
      <c r="P81" s="47"/>
      <c r="Q81" s="46"/>
      <c r="R81" s="46"/>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9">
        <f t="shared" si="1"/>
        <v>895.48</v>
      </c>
      <c r="BB81" s="48">
        <f t="shared" si="2"/>
        <v>895.48</v>
      </c>
      <c r="BC81" s="50" t="str">
        <f t="shared" si="3"/>
        <v>INR  Eight Hundred &amp; Ninety Five  and Paise Forty Eight Only</v>
      </c>
      <c r="IA81" s="21">
        <v>7.15</v>
      </c>
      <c r="IB81" s="21" t="s">
        <v>119</v>
      </c>
      <c r="ID81" s="21">
        <v>61</v>
      </c>
      <c r="IE81" s="22" t="s">
        <v>43</v>
      </c>
      <c r="IF81" s="22"/>
      <c r="IG81" s="22"/>
      <c r="IH81" s="22"/>
      <c r="II81" s="22"/>
    </row>
    <row r="82" spans="1:243" s="21" customFormat="1" ht="63" customHeight="1">
      <c r="A82" s="56">
        <v>7.16</v>
      </c>
      <c r="B82" s="52" t="s">
        <v>120</v>
      </c>
      <c r="C82" s="57"/>
      <c r="D82" s="68"/>
      <c r="E82" s="68"/>
      <c r="F82" s="68"/>
      <c r="G82" s="68"/>
      <c r="H82" s="68"/>
      <c r="I82" s="68"/>
      <c r="J82" s="68"/>
      <c r="K82" s="68"/>
      <c r="L82" s="68"/>
      <c r="M82" s="68"/>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IA82" s="21">
        <v>7.16</v>
      </c>
      <c r="IB82" s="21" t="s">
        <v>120</v>
      </c>
      <c r="IE82" s="22"/>
      <c r="IF82" s="22"/>
      <c r="IG82" s="22"/>
      <c r="IH82" s="22"/>
      <c r="II82" s="22"/>
    </row>
    <row r="83" spans="1:243" s="21" customFormat="1" ht="30" customHeight="1">
      <c r="A83" s="56">
        <v>7.17</v>
      </c>
      <c r="B83" s="52" t="s">
        <v>121</v>
      </c>
      <c r="C83" s="57"/>
      <c r="D83" s="80">
        <v>170</v>
      </c>
      <c r="E83" s="79" t="s">
        <v>43</v>
      </c>
      <c r="F83" s="66">
        <v>47.61</v>
      </c>
      <c r="G83" s="41"/>
      <c r="H83" s="35"/>
      <c r="I83" s="36" t="s">
        <v>33</v>
      </c>
      <c r="J83" s="37">
        <f t="shared" si="0"/>
        <v>1</v>
      </c>
      <c r="K83" s="35" t="s">
        <v>34</v>
      </c>
      <c r="L83" s="35" t="s">
        <v>4</v>
      </c>
      <c r="M83" s="38"/>
      <c r="N83" s="46"/>
      <c r="O83" s="46"/>
      <c r="P83" s="47"/>
      <c r="Q83" s="46"/>
      <c r="R83" s="46"/>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9">
        <f t="shared" si="1"/>
        <v>8093.7</v>
      </c>
      <c r="BB83" s="48">
        <f t="shared" si="2"/>
        <v>8093.7</v>
      </c>
      <c r="BC83" s="50" t="str">
        <f t="shared" si="3"/>
        <v>INR  Eight Thousand  &amp;Ninety Three  and Paise Seventy Only</v>
      </c>
      <c r="IA83" s="21">
        <v>7.17</v>
      </c>
      <c r="IB83" s="21" t="s">
        <v>121</v>
      </c>
      <c r="ID83" s="21">
        <v>170</v>
      </c>
      <c r="IE83" s="22" t="s">
        <v>43</v>
      </c>
      <c r="IF83" s="22"/>
      <c r="IG83" s="22"/>
      <c r="IH83" s="22"/>
      <c r="II83" s="22"/>
    </row>
    <row r="84" spans="1:243" s="21" customFormat="1" ht="78" customHeight="1">
      <c r="A84" s="56">
        <v>7.18</v>
      </c>
      <c r="B84" s="52" t="s">
        <v>122</v>
      </c>
      <c r="C84" s="57"/>
      <c r="D84" s="80">
        <v>50</v>
      </c>
      <c r="E84" s="79" t="s">
        <v>43</v>
      </c>
      <c r="F84" s="66">
        <v>16</v>
      </c>
      <c r="G84" s="41"/>
      <c r="H84" s="35"/>
      <c r="I84" s="36" t="s">
        <v>33</v>
      </c>
      <c r="J84" s="37">
        <f t="shared" si="0"/>
        <v>1</v>
      </c>
      <c r="K84" s="35" t="s">
        <v>34</v>
      </c>
      <c r="L84" s="35" t="s">
        <v>4</v>
      </c>
      <c r="M84" s="38"/>
      <c r="N84" s="46"/>
      <c r="O84" s="46"/>
      <c r="P84" s="47"/>
      <c r="Q84" s="46"/>
      <c r="R84" s="46"/>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9">
        <f t="shared" si="1"/>
        <v>800</v>
      </c>
      <c r="BB84" s="48">
        <f t="shared" si="2"/>
        <v>800</v>
      </c>
      <c r="BC84" s="50" t="str">
        <f t="shared" si="3"/>
        <v>INR  Eight Hundred    Only</v>
      </c>
      <c r="IA84" s="21">
        <v>7.18</v>
      </c>
      <c r="IB84" s="21" t="s">
        <v>122</v>
      </c>
      <c r="ID84" s="21">
        <v>50</v>
      </c>
      <c r="IE84" s="22" t="s">
        <v>43</v>
      </c>
      <c r="IF84" s="22"/>
      <c r="IG84" s="22"/>
      <c r="IH84" s="22"/>
      <c r="II84" s="22"/>
    </row>
    <row r="85" spans="1:243" s="21" customFormat="1" ht="47.25" customHeight="1">
      <c r="A85" s="56">
        <v>7.19</v>
      </c>
      <c r="B85" s="52" t="s">
        <v>115</v>
      </c>
      <c r="C85" s="57"/>
      <c r="D85" s="68"/>
      <c r="E85" s="68"/>
      <c r="F85" s="68"/>
      <c r="G85" s="68"/>
      <c r="H85" s="68"/>
      <c r="I85" s="68"/>
      <c r="J85" s="68"/>
      <c r="K85" s="68"/>
      <c r="L85" s="68"/>
      <c r="M85" s="68"/>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IA85" s="21">
        <v>7.19</v>
      </c>
      <c r="IB85" s="21" t="s">
        <v>115</v>
      </c>
      <c r="IE85" s="22"/>
      <c r="IF85" s="22"/>
      <c r="IG85" s="22"/>
      <c r="IH85" s="22"/>
      <c r="II85" s="22"/>
    </row>
    <row r="86" spans="1:243" s="21" customFormat="1" ht="30" customHeight="1">
      <c r="A86" s="58">
        <v>7.2</v>
      </c>
      <c r="B86" s="52" t="s">
        <v>123</v>
      </c>
      <c r="C86" s="57"/>
      <c r="D86" s="80">
        <v>59</v>
      </c>
      <c r="E86" s="79" t="s">
        <v>43</v>
      </c>
      <c r="F86" s="66">
        <v>70.1</v>
      </c>
      <c r="G86" s="41"/>
      <c r="H86" s="35"/>
      <c r="I86" s="36" t="s">
        <v>33</v>
      </c>
      <c r="J86" s="37">
        <f t="shared" si="0"/>
        <v>1</v>
      </c>
      <c r="K86" s="35" t="s">
        <v>34</v>
      </c>
      <c r="L86" s="35" t="s">
        <v>4</v>
      </c>
      <c r="M86" s="38"/>
      <c r="N86" s="46"/>
      <c r="O86" s="46"/>
      <c r="P86" s="47"/>
      <c r="Q86" s="46"/>
      <c r="R86" s="46"/>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9">
        <f t="shared" si="1"/>
        <v>4135.9</v>
      </c>
      <c r="BB86" s="48">
        <f t="shared" si="2"/>
        <v>4135.9</v>
      </c>
      <c r="BC86" s="50" t="str">
        <f t="shared" si="3"/>
        <v>INR  Four Thousand One Hundred &amp; Thirty Five  and Paise Ninety Only</v>
      </c>
      <c r="IA86" s="21">
        <v>7.2</v>
      </c>
      <c r="IB86" s="21" t="s">
        <v>123</v>
      </c>
      <c r="ID86" s="21">
        <v>59</v>
      </c>
      <c r="IE86" s="22" t="s">
        <v>43</v>
      </c>
      <c r="IF86" s="22"/>
      <c r="IG86" s="22"/>
      <c r="IH86" s="22"/>
      <c r="II86" s="22"/>
    </row>
    <row r="87" spans="1:243" s="21" customFormat="1" ht="45.75" customHeight="1">
      <c r="A87" s="56">
        <v>7.21</v>
      </c>
      <c r="B87" s="52" t="s">
        <v>124</v>
      </c>
      <c r="C87" s="57"/>
      <c r="D87" s="68"/>
      <c r="E87" s="68"/>
      <c r="F87" s="68"/>
      <c r="G87" s="68"/>
      <c r="H87" s="68"/>
      <c r="I87" s="68"/>
      <c r="J87" s="68"/>
      <c r="K87" s="68"/>
      <c r="L87" s="68"/>
      <c r="M87" s="68"/>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IA87" s="21">
        <v>7.21</v>
      </c>
      <c r="IB87" s="21" t="s">
        <v>124</v>
      </c>
      <c r="IE87" s="22"/>
      <c r="IF87" s="22"/>
      <c r="IG87" s="22"/>
      <c r="IH87" s="22"/>
      <c r="II87" s="22"/>
    </row>
    <row r="88" spans="1:243" s="21" customFormat="1" ht="32.25" customHeight="1">
      <c r="A88" s="56">
        <v>7.22</v>
      </c>
      <c r="B88" s="52" t="s">
        <v>125</v>
      </c>
      <c r="C88" s="57"/>
      <c r="D88" s="80">
        <v>30</v>
      </c>
      <c r="E88" s="79" t="s">
        <v>43</v>
      </c>
      <c r="F88" s="66">
        <v>85.7</v>
      </c>
      <c r="G88" s="41"/>
      <c r="H88" s="35"/>
      <c r="I88" s="36" t="s">
        <v>33</v>
      </c>
      <c r="J88" s="37">
        <f t="shared" si="0"/>
        <v>1</v>
      </c>
      <c r="K88" s="35" t="s">
        <v>34</v>
      </c>
      <c r="L88" s="35" t="s">
        <v>4</v>
      </c>
      <c r="M88" s="38"/>
      <c r="N88" s="46"/>
      <c r="O88" s="46"/>
      <c r="P88" s="47"/>
      <c r="Q88" s="46"/>
      <c r="R88" s="46"/>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9">
        <f t="shared" si="1"/>
        <v>2571</v>
      </c>
      <c r="BB88" s="48">
        <f t="shared" si="2"/>
        <v>2571</v>
      </c>
      <c r="BC88" s="50" t="str">
        <f t="shared" si="3"/>
        <v>INR  Two Thousand Five Hundred &amp; Seventy One  Only</v>
      </c>
      <c r="IA88" s="21">
        <v>7.22</v>
      </c>
      <c r="IB88" s="21" t="s">
        <v>125</v>
      </c>
      <c r="ID88" s="21">
        <v>30</v>
      </c>
      <c r="IE88" s="22" t="s">
        <v>43</v>
      </c>
      <c r="IF88" s="22"/>
      <c r="IG88" s="22"/>
      <c r="IH88" s="22"/>
      <c r="II88" s="22"/>
    </row>
    <row r="89" spans="1:243" s="21" customFormat="1" ht="16.5" customHeight="1">
      <c r="A89" s="56">
        <v>8</v>
      </c>
      <c r="B89" s="52" t="s">
        <v>126</v>
      </c>
      <c r="C89" s="57"/>
      <c r="D89" s="68"/>
      <c r="E89" s="68"/>
      <c r="F89" s="68"/>
      <c r="G89" s="68"/>
      <c r="H89" s="68"/>
      <c r="I89" s="68"/>
      <c r="J89" s="68"/>
      <c r="K89" s="68"/>
      <c r="L89" s="68"/>
      <c r="M89" s="68"/>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IA89" s="21">
        <v>8</v>
      </c>
      <c r="IB89" s="21" t="s">
        <v>126</v>
      </c>
      <c r="IE89" s="22"/>
      <c r="IF89" s="22"/>
      <c r="IG89" s="22"/>
      <c r="IH89" s="22"/>
      <c r="II89" s="22"/>
    </row>
    <row r="90" spans="1:243" s="21" customFormat="1" ht="110.25" customHeight="1">
      <c r="A90" s="56">
        <v>8.01</v>
      </c>
      <c r="B90" s="52" t="s">
        <v>127</v>
      </c>
      <c r="C90" s="57"/>
      <c r="D90" s="68"/>
      <c r="E90" s="68"/>
      <c r="F90" s="68"/>
      <c r="G90" s="68"/>
      <c r="H90" s="68"/>
      <c r="I90" s="68"/>
      <c r="J90" s="68"/>
      <c r="K90" s="68"/>
      <c r="L90" s="68"/>
      <c r="M90" s="68"/>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IA90" s="21">
        <v>8.01</v>
      </c>
      <c r="IB90" s="21" t="s">
        <v>127</v>
      </c>
      <c r="IE90" s="22"/>
      <c r="IF90" s="22"/>
      <c r="IG90" s="22"/>
      <c r="IH90" s="22"/>
      <c r="II90" s="22"/>
    </row>
    <row r="91" spans="1:243" s="21" customFormat="1" ht="30" customHeight="1">
      <c r="A91" s="56">
        <v>8.02</v>
      </c>
      <c r="B91" s="52" t="s">
        <v>128</v>
      </c>
      <c r="C91" s="57"/>
      <c r="D91" s="80">
        <v>4</v>
      </c>
      <c r="E91" s="79" t="s">
        <v>43</v>
      </c>
      <c r="F91" s="66">
        <v>376.67</v>
      </c>
      <c r="G91" s="41"/>
      <c r="H91" s="35"/>
      <c r="I91" s="36" t="s">
        <v>33</v>
      </c>
      <c r="J91" s="37">
        <f aca="true" t="shared" si="4" ref="J91:J123">IF(I91="Less(-)",-1,1)</f>
        <v>1</v>
      </c>
      <c r="K91" s="35" t="s">
        <v>34</v>
      </c>
      <c r="L91" s="35" t="s">
        <v>4</v>
      </c>
      <c r="M91" s="38"/>
      <c r="N91" s="46"/>
      <c r="O91" s="46"/>
      <c r="P91" s="47"/>
      <c r="Q91" s="46"/>
      <c r="R91" s="46"/>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9">
        <f>total_amount_ba($B$2,$D$2,D91,F91,J91,K91,M91)</f>
        <v>1506.68</v>
      </c>
      <c r="BB91" s="48">
        <f>BA91+SUM(N91:AZ91)</f>
        <v>1506.68</v>
      </c>
      <c r="BC91" s="50" t="str">
        <f>SpellNumber(L91,BB91)</f>
        <v>INR  One Thousand Five Hundred &amp; Six  and Paise Sixty Eight Only</v>
      </c>
      <c r="IA91" s="21">
        <v>8.02</v>
      </c>
      <c r="IB91" s="21" t="s">
        <v>128</v>
      </c>
      <c r="ID91" s="21">
        <v>4</v>
      </c>
      <c r="IE91" s="22" t="s">
        <v>43</v>
      </c>
      <c r="IF91" s="22"/>
      <c r="IG91" s="22"/>
      <c r="IH91" s="22"/>
      <c r="II91" s="22"/>
    </row>
    <row r="92" spans="1:243" s="21" customFormat="1" ht="190.5" customHeight="1">
      <c r="A92" s="56">
        <v>8.03</v>
      </c>
      <c r="B92" s="52" t="s">
        <v>129</v>
      </c>
      <c r="C92" s="57"/>
      <c r="D92" s="68"/>
      <c r="E92" s="68"/>
      <c r="F92" s="68"/>
      <c r="G92" s="68"/>
      <c r="H92" s="68"/>
      <c r="I92" s="68"/>
      <c r="J92" s="68"/>
      <c r="K92" s="68"/>
      <c r="L92" s="68"/>
      <c r="M92" s="68"/>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IA92" s="21">
        <v>8.03</v>
      </c>
      <c r="IB92" s="21" t="s">
        <v>129</v>
      </c>
      <c r="IE92" s="22"/>
      <c r="IF92" s="22"/>
      <c r="IG92" s="22"/>
      <c r="IH92" s="22"/>
      <c r="II92" s="22"/>
    </row>
    <row r="93" spans="1:243" s="21" customFormat="1" ht="30" customHeight="1">
      <c r="A93" s="56">
        <v>8.04</v>
      </c>
      <c r="B93" s="52" t="s">
        <v>130</v>
      </c>
      <c r="C93" s="57"/>
      <c r="D93" s="80">
        <v>5</v>
      </c>
      <c r="E93" s="79" t="s">
        <v>158</v>
      </c>
      <c r="F93" s="66">
        <v>1198.46</v>
      </c>
      <c r="G93" s="41"/>
      <c r="H93" s="35"/>
      <c r="I93" s="36" t="s">
        <v>33</v>
      </c>
      <c r="J93" s="37">
        <f t="shared" si="4"/>
        <v>1</v>
      </c>
      <c r="K93" s="35" t="s">
        <v>34</v>
      </c>
      <c r="L93" s="35" t="s">
        <v>4</v>
      </c>
      <c r="M93" s="38"/>
      <c r="N93" s="46"/>
      <c r="O93" s="46"/>
      <c r="P93" s="47"/>
      <c r="Q93" s="46"/>
      <c r="R93" s="46"/>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9">
        <f>total_amount_ba($B$2,$D$2,D93,F93,J93,K93,M93)</f>
        <v>5992.3</v>
      </c>
      <c r="BB93" s="48">
        <f>BA93+SUM(N93:AZ93)</f>
        <v>5992.3</v>
      </c>
      <c r="BC93" s="50" t="str">
        <f>SpellNumber(L93,BB93)</f>
        <v>INR  Five Thousand Nine Hundred &amp; Ninety Two  and Paise Thirty Only</v>
      </c>
      <c r="IA93" s="21">
        <v>8.04</v>
      </c>
      <c r="IB93" s="21" t="s">
        <v>130</v>
      </c>
      <c r="ID93" s="21">
        <v>5</v>
      </c>
      <c r="IE93" s="22" t="s">
        <v>158</v>
      </c>
      <c r="IF93" s="22"/>
      <c r="IG93" s="22"/>
      <c r="IH93" s="22"/>
      <c r="II93" s="22"/>
    </row>
    <row r="94" spans="1:243" s="21" customFormat="1" ht="50.25" customHeight="1">
      <c r="A94" s="56">
        <v>8.05</v>
      </c>
      <c r="B94" s="52" t="s">
        <v>131</v>
      </c>
      <c r="C94" s="57"/>
      <c r="D94" s="80">
        <v>60</v>
      </c>
      <c r="E94" s="79" t="s">
        <v>43</v>
      </c>
      <c r="F94" s="66">
        <v>2.19</v>
      </c>
      <c r="G94" s="41"/>
      <c r="H94" s="35"/>
      <c r="I94" s="36" t="s">
        <v>33</v>
      </c>
      <c r="J94" s="37">
        <f t="shared" si="4"/>
        <v>1</v>
      </c>
      <c r="K94" s="35" t="s">
        <v>34</v>
      </c>
      <c r="L94" s="35" t="s">
        <v>4</v>
      </c>
      <c r="M94" s="38"/>
      <c r="N94" s="46"/>
      <c r="O94" s="46"/>
      <c r="P94" s="47"/>
      <c r="Q94" s="46"/>
      <c r="R94" s="46"/>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9">
        <f>total_amount_ba($B$2,$D$2,D94,F94,J94,K94,M94)</f>
        <v>131.4</v>
      </c>
      <c r="BB94" s="48">
        <f>BA94+SUM(N94:AZ94)</f>
        <v>131.4</v>
      </c>
      <c r="BC94" s="50" t="str">
        <f>SpellNumber(L94,BB94)</f>
        <v>INR  One Hundred &amp; Thirty One  and Paise Forty Only</v>
      </c>
      <c r="IA94" s="21">
        <v>8.05</v>
      </c>
      <c r="IB94" s="21" t="s">
        <v>131</v>
      </c>
      <c r="ID94" s="21">
        <v>60</v>
      </c>
      <c r="IE94" s="22" t="s">
        <v>43</v>
      </c>
      <c r="IF94" s="22"/>
      <c r="IG94" s="22"/>
      <c r="IH94" s="22"/>
      <c r="II94" s="22"/>
    </row>
    <row r="95" spans="1:243" s="21" customFormat="1" ht="95.25" customHeight="1">
      <c r="A95" s="56">
        <v>8.06</v>
      </c>
      <c r="B95" s="52" t="s">
        <v>132</v>
      </c>
      <c r="C95" s="57"/>
      <c r="D95" s="80">
        <v>6</v>
      </c>
      <c r="E95" s="79" t="s">
        <v>158</v>
      </c>
      <c r="F95" s="66">
        <v>261.15</v>
      </c>
      <c r="G95" s="41"/>
      <c r="H95" s="35"/>
      <c r="I95" s="36" t="s">
        <v>33</v>
      </c>
      <c r="J95" s="37">
        <f t="shared" si="4"/>
        <v>1</v>
      </c>
      <c r="K95" s="35" t="s">
        <v>34</v>
      </c>
      <c r="L95" s="35" t="s">
        <v>4</v>
      </c>
      <c r="M95" s="38"/>
      <c r="N95" s="46"/>
      <c r="O95" s="46"/>
      <c r="P95" s="47"/>
      <c r="Q95" s="46"/>
      <c r="R95" s="46"/>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9">
        <f>total_amount_ba($B$2,$D$2,D95,F95,J95,K95,M95)</f>
        <v>1566.9</v>
      </c>
      <c r="BB95" s="48">
        <f>BA95+SUM(N95:AZ95)</f>
        <v>1566.9</v>
      </c>
      <c r="BC95" s="50" t="str">
        <f>SpellNumber(L95,BB95)</f>
        <v>INR  One Thousand Five Hundred &amp; Sixty Six  and Paise Ninety Only</v>
      </c>
      <c r="IA95" s="21">
        <v>8.06</v>
      </c>
      <c r="IB95" s="21" t="s">
        <v>132</v>
      </c>
      <c r="ID95" s="21">
        <v>6</v>
      </c>
      <c r="IE95" s="22" t="s">
        <v>158</v>
      </c>
      <c r="IF95" s="22"/>
      <c r="IG95" s="22"/>
      <c r="IH95" s="22"/>
      <c r="II95" s="22"/>
    </row>
    <row r="96" spans="1:243" s="21" customFormat="1" ht="16.5" customHeight="1">
      <c r="A96" s="56">
        <v>9</v>
      </c>
      <c r="B96" s="52" t="s">
        <v>59</v>
      </c>
      <c r="C96" s="57"/>
      <c r="D96" s="68"/>
      <c r="E96" s="68"/>
      <c r="F96" s="68"/>
      <c r="G96" s="68"/>
      <c r="H96" s="68"/>
      <c r="I96" s="68"/>
      <c r="J96" s="68"/>
      <c r="K96" s="68"/>
      <c r="L96" s="68"/>
      <c r="M96" s="68"/>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IA96" s="21">
        <v>9</v>
      </c>
      <c r="IB96" s="21" t="s">
        <v>59</v>
      </c>
      <c r="IE96" s="22"/>
      <c r="IF96" s="22"/>
      <c r="IG96" s="22"/>
      <c r="IH96" s="22"/>
      <c r="II96" s="22"/>
    </row>
    <row r="97" spans="1:243" s="21" customFormat="1" ht="63" customHeight="1">
      <c r="A97" s="56">
        <v>9.01</v>
      </c>
      <c r="B97" s="52" t="s">
        <v>60</v>
      </c>
      <c r="C97" s="57"/>
      <c r="D97" s="68"/>
      <c r="E97" s="68"/>
      <c r="F97" s="68"/>
      <c r="G97" s="68"/>
      <c r="H97" s="68"/>
      <c r="I97" s="68"/>
      <c r="J97" s="68"/>
      <c r="K97" s="68"/>
      <c r="L97" s="68"/>
      <c r="M97" s="68"/>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IA97" s="21">
        <v>9.01</v>
      </c>
      <c r="IB97" s="21" t="s">
        <v>60</v>
      </c>
      <c r="IE97" s="22"/>
      <c r="IF97" s="22"/>
      <c r="IG97" s="22"/>
      <c r="IH97" s="22"/>
      <c r="II97" s="22"/>
    </row>
    <row r="98" spans="1:243" s="21" customFormat="1" ht="30" customHeight="1">
      <c r="A98" s="56">
        <v>9.02</v>
      </c>
      <c r="B98" s="52" t="s">
        <v>61</v>
      </c>
      <c r="C98" s="57"/>
      <c r="D98" s="80">
        <v>2</v>
      </c>
      <c r="E98" s="79" t="s">
        <v>67</v>
      </c>
      <c r="F98" s="66">
        <v>1523.41</v>
      </c>
      <c r="G98" s="41"/>
      <c r="H98" s="35"/>
      <c r="I98" s="36" t="s">
        <v>33</v>
      </c>
      <c r="J98" s="37">
        <f t="shared" si="4"/>
        <v>1</v>
      </c>
      <c r="K98" s="35" t="s">
        <v>34</v>
      </c>
      <c r="L98" s="35" t="s">
        <v>4</v>
      </c>
      <c r="M98" s="38"/>
      <c r="N98" s="46"/>
      <c r="O98" s="46"/>
      <c r="P98" s="47"/>
      <c r="Q98" s="46"/>
      <c r="R98" s="46"/>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9">
        <f>total_amount_ba($B$2,$D$2,D98,F98,J98,K98,M98)</f>
        <v>3046.82</v>
      </c>
      <c r="BB98" s="48">
        <f>BA98+SUM(N98:AZ98)</f>
        <v>3046.82</v>
      </c>
      <c r="BC98" s="50" t="str">
        <f>SpellNumber(L98,BB98)</f>
        <v>INR  Three Thousand  &amp;Forty Six  and Paise Eighty Two Only</v>
      </c>
      <c r="IA98" s="21">
        <v>9.02</v>
      </c>
      <c r="IB98" s="21" t="s">
        <v>61</v>
      </c>
      <c r="ID98" s="21">
        <v>2</v>
      </c>
      <c r="IE98" s="22" t="s">
        <v>67</v>
      </c>
      <c r="IF98" s="22"/>
      <c r="IG98" s="22"/>
      <c r="IH98" s="22"/>
      <c r="II98" s="22"/>
    </row>
    <row r="99" spans="1:243" s="21" customFormat="1" ht="30" customHeight="1">
      <c r="A99" s="56">
        <v>9.03</v>
      </c>
      <c r="B99" s="52" t="s">
        <v>62</v>
      </c>
      <c r="C99" s="57"/>
      <c r="D99" s="80">
        <v>4.5</v>
      </c>
      <c r="E99" s="79" t="s">
        <v>67</v>
      </c>
      <c r="F99" s="66">
        <v>940.64</v>
      </c>
      <c r="G99" s="41"/>
      <c r="H99" s="35"/>
      <c r="I99" s="36" t="s">
        <v>33</v>
      </c>
      <c r="J99" s="37">
        <f t="shared" si="4"/>
        <v>1</v>
      </c>
      <c r="K99" s="35" t="s">
        <v>34</v>
      </c>
      <c r="L99" s="35" t="s">
        <v>4</v>
      </c>
      <c r="M99" s="38"/>
      <c r="N99" s="46"/>
      <c r="O99" s="46"/>
      <c r="P99" s="47"/>
      <c r="Q99" s="46"/>
      <c r="R99" s="46"/>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9">
        <f>total_amount_ba($B$2,$D$2,D99,F99,J99,K99,M99)</f>
        <v>4232.88</v>
      </c>
      <c r="BB99" s="48">
        <f>BA99+SUM(N99:AZ99)</f>
        <v>4232.88</v>
      </c>
      <c r="BC99" s="50" t="str">
        <f>SpellNumber(L99,BB99)</f>
        <v>INR  Four Thousand Two Hundred &amp; Thirty Two  and Paise Eighty Eight Only</v>
      </c>
      <c r="IA99" s="21">
        <v>9.03</v>
      </c>
      <c r="IB99" s="21" t="s">
        <v>62</v>
      </c>
      <c r="ID99" s="21">
        <v>4.5</v>
      </c>
      <c r="IE99" s="22" t="s">
        <v>67</v>
      </c>
      <c r="IF99" s="22"/>
      <c r="IG99" s="22"/>
      <c r="IH99" s="22"/>
      <c r="II99" s="22"/>
    </row>
    <row r="100" spans="1:243" s="21" customFormat="1" ht="79.5" customHeight="1">
      <c r="A100" s="56">
        <v>9.04</v>
      </c>
      <c r="B100" s="52" t="s">
        <v>63</v>
      </c>
      <c r="C100" s="57"/>
      <c r="D100" s="68"/>
      <c r="E100" s="68"/>
      <c r="F100" s="68"/>
      <c r="G100" s="68"/>
      <c r="H100" s="68"/>
      <c r="I100" s="68"/>
      <c r="J100" s="68"/>
      <c r="K100" s="68"/>
      <c r="L100" s="68"/>
      <c r="M100" s="68"/>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IA100" s="21">
        <v>9.04</v>
      </c>
      <c r="IB100" s="21" t="s">
        <v>63</v>
      </c>
      <c r="IE100" s="22"/>
      <c r="IF100" s="22"/>
      <c r="IG100" s="22"/>
      <c r="IH100" s="22"/>
      <c r="II100" s="22"/>
    </row>
    <row r="101" spans="1:243" s="21" customFormat="1" ht="30.75" customHeight="1">
      <c r="A101" s="56">
        <v>9.05</v>
      </c>
      <c r="B101" s="52" t="s">
        <v>64</v>
      </c>
      <c r="C101" s="57"/>
      <c r="D101" s="80">
        <v>0.1</v>
      </c>
      <c r="E101" s="79" t="s">
        <v>67</v>
      </c>
      <c r="F101" s="66">
        <v>1288.82</v>
      </c>
      <c r="G101" s="41"/>
      <c r="H101" s="35"/>
      <c r="I101" s="36" t="s">
        <v>33</v>
      </c>
      <c r="J101" s="37">
        <f t="shared" si="4"/>
        <v>1</v>
      </c>
      <c r="K101" s="35" t="s">
        <v>34</v>
      </c>
      <c r="L101" s="35" t="s">
        <v>4</v>
      </c>
      <c r="M101" s="38"/>
      <c r="N101" s="46"/>
      <c r="O101" s="46"/>
      <c r="P101" s="47"/>
      <c r="Q101" s="46"/>
      <c r="R101" s="46"/>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9">
        <f>total_amount_ba($B$2,$D$2,D101,F101,J101,K101,M101)</f>
        <v>128.88</v>
      </c>
      <c r="BB101" s="48">
        <f>BA101+SUM(N101:AZ101)</f>
        <v>128.88</v>
      </c>
      <c r="BC101" s="50" t="str">
        <f>SpellNumber(L101,BB101)</f>
        <v>INR  One Hundred &amp; Twenty Eight  and Paise Eighty Eight Only</v>
      </c>
      <c r="IA101" s="21">
        <v>9.05</v>
      </c>
      <c r="IB101" s="21" t="s">
        <v>64</v>
      </c>
      <c r="ID101" s="21">
        <v>0.1</v>
      </c>
      <c r="IE101" s="22" t="s">
        <v>67</v>
      </c>
      <c r="IF101" s="22"/>
      <c r="IG101" s="22"/>
      <c r="IH101" s="22"/>
      <c r="II101" s="22"/>
    </row>
    <row r="102" spans="1:243" s="21" customFormat="1" ht="63.75" customHeight="1">
      <c r="A102" s="56">
        <v>9.06</v>
      </c>
      <c r="B102" s="52" t="s">
        <v>133</v>
      </c>
      <c r="C102" s="57"/>
      <c r="D102" s="68"/>
      <c r="E102" s="68"/>
      <c r="F102" s="68"/>
      <c r="G102" s="68"/>
      <c r="H102" s="68"/>
      <c r="I102" s="68"/>
      <c r="J102" s="68"/>
      <c r="K102" s="68"/>
      <c r="L102" s="68"/>
      <c r="M102" s="68"/>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IA102" s="21">
        <v>9.06</v>
      </c>
      <c r="IB102" s="21" t="s">
        <v>133</v>
      </c>
      <c r="IE102" s="22"/>
      <c r="IF102" s="22"/>
      <c r="IG102" s="22"/>
      <c r="IH102" s="22"/>
      <c r="II102" s="22"/>
    </row>
    <row r="103" spans="1:243" s="21" customFormat="1" ht="30" customHeight="1">
      <c r="A103" s="56">
        <v>9.07</v>
      </c>
      <c r="B103" s="52" t="s">
        <v>134</v>
      </c>
      <c r="C103" s="57"/>
      <c r="D103" s="80">
        <v>1</v>
      </c>
      <c r="E103" s="79" t="s">
        <v>158</v>
      </c>
      <c r="F103" s="66">
        <v>240.68</v>
      </c>
      <c r="G103" s="41"/>
      <c r="H103" s="35"/>
      <c r="I103" s="36" t="s">
        <v>33</v>
      </c>
      <c r="J103" s="37">
        <f t="shared" si="4"/>
        <v>1</v>
      </c>
      <c r="K103" s="35" t="s">
        <v>34</v>
      </c>
      <c r="L103" s="35" t="s">
        <v>4</v>
      </c>
      <c r="M103" s="38"/>
      <c r="N103" s="46"/>
      <c r="O103" s="46"/>
      <c r="P103" s="47"/>
      <c r="Q103" s="46"/>
      <c r="R103" s="46"/>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9">
        <f>total_amount_ba($B$2,$D$2,D103,F103,J103,K103,M103)</f>
        <v>240.68</v>
      </c>
      <c r="BB103" s="48">
        <f>BA103+SUM(N103:AZ103)</f>
        <v>240.68</v>
      </c>
      <c r="BC103" s="50" t="str">
        <f>SpellNumber(L103,BB103)</f>
        <v>INR  Two Hundred &amp; Forty  and Paise Sixty Eight Only</v>
      </c>
      <c r="IA103" s="21">
        <v>9.07</v>
      </c>
      <c r="IB103" s="21" t="s">
        <v>134</v>
      </c>
      <c r="ID103" s="21">
        <v>1</v>
      </c>
      <c r="IE103" s="22" t="s">
        <v>158</v>
      </c>
      <c r="IF103" s="22"/>
      <c r="IG103" s="22"/>
      <c r="IH103" s="22"/>
      <c r="II103" s="22"/>
    </row>
    <row r="104" spans="1:243" s="21" customFormat="1" ht="49.5" customHeight="1">
      <c r="A104" s="56">
        <v>9.08</v>
      </c>
      <c r="B104" s="52" t="s">
        <v>135</v>
      </c>
      <c r="C104" s="57"/>
      <c r="D104" s="68"/>
      <c r="E104" s="68"/>
      <c r="F104" s="68"/>
      <c r="G104" s="68"/>
      <c r="H104" s="68"/>
      <c r="I104" s="68"/>
      <c r="J104" s="68"/>
      <c r="K104" s="68"/>
      <c r="L104" s="68"/>
      <c r="M104" s="68"/>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IA104" s="21">
        <v>9.08</v>
      </c>
      <c r="IB104" s="21" t="s">
        <v>135</v>
      </c>
      <c r="IE104" s="22"/>
      <c r="IF104" s="22"/>
      <c r="IG104" s="22"/>
      <c r="IH104" s="22"/>
      <c r="II104" s="22"/>
    </row>
    <row r="105" spans="1:243" s="21" customFormat="1" ht="30" customHeight="1">
      <c r="A105" s="56">
        <v>9.09</v>
      </c>
      <c r="B105" s="52" t="s">
        <v>134</v>
      </c>
      <c r="C105" s="57"/>
      <c r="D105" s="80">
        <v>1</v>
      </c>
      <c r="E105" s="79" t="s">
        <v>158</v>
      </c>
      <c r="F105" s="66">
        <v>93.42</v>
      </c>
      <c r="G105" s="41"/>
      <c r="H105" s="35"/>
      <c r="I105" s="36" t="s">
        <v>33</v>
      </c>
      <c r="J105" s="37">
        <f t="shared" si="4"/>
        <v>1</v>
      </c>
      <c r="K105" s="35" t="s">
        <v>34</v>
      </c>
      <c r="L105" s="35" t="s">
        <v>4</v>
      </c>
      <c r="M105" s="38"/>
      <c r="N105" s="46"/>
      <c r="O105" s="46"/>
      <c r="P105" s="47"/>
      <c r="Q105" s="46"/>
      <c r="R105" s="46"/>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9">
        <f>total_amount_ba($B$2,$D$2,D105,F105,J105,K105,M105)</f>
        <v>93.42</v>
      </c>
      <c r="BB105" s="48">
        <f>BA105+SUM(N105:AZ105)</f>
        <v>93.42</v>
      </c>
      <c r="BC105" s="50" t="str">
        <f>SpellNumber(L105,BB105)</f>
        <v>INR  Ninety Three and Paise Forty Two Only</v>
      </c>
      <c r="IA105" s="21">
        <v>9.09</v>
      </c>
      <c r="IB105" s="21" t="s">
        <v>134</v>
      </c>
      <c r="ID105" s="21">
        <v>1</v>
      </c>
      <c r="IE105" s="22" t="s">
        <v>158</v>
      </c>
      <c r="IF105" s="22"/>
      <c r="IG105" s="22"/>
      <c r="IH105" s="22"/>
      <c r="II105" s="22"/>
    </row>
    <row r="106" spans="1:243" s="21" customFormat="1" ht="48.75" customHeight="1">
      <c r="A106" s="58">
        <v>9.1</v>
      </c>
      <c r="B106" s="52" t="s">
        <v>136</v>
      </c>
      <c r="C106" s="57"/>
      <c r="D106" s="68"/>
      <c r="E106" s="68"/>
      <c r="F106" s="68"/>
      <c r="G106" s="68"/>
      <c r="H106" s="68"/>
      <c r="I106" s="68"/>
      <c r="J106" s="68"/>
      <c r="K106" s="68"/>
      <c r="L106" s="68"/>
      <c r="M106" s="68"/>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IA106" s="21">
        <v>9.1</v>
      </c>
      <c r="IB106" s="21" t="s">
        <v>136</v>
      </c>
      <c r="IE106" s="22"/>
      <c r="IF106" s="22"/>
      <c r="IG106" s="22"/>
      <c r="IH106" s="22"/>
      <c r="II106" s="22"/>
    </row>
    <row r="107" spans="1:243" s="21" customFormat="1" ht="30" customHeight="1">
      <c r="A107" s="56">
        <v>9.11</v>
      </c>
      <c r="B107" s="52" t="s">
        <v>137</v>
      </c>
      <c r="C107" s="57"/>
      <c r="D107" s="80">
        <v>5</v>
      </c>
      <c r="E107" s="79" t="s">
        <v>43</v>
      </c>
      <c r="F107" s="66">
        <v>48.09</v>
      </c>
      <c r="G107" s="41"/>
      <c r="H107" s="35"/>
      <c r="I107" s="36" t="s">
        <v>33</v>
      </c>
      <c r="J107" s="37">
        <f t="shared" si="4"/>
        <v>1</v>
      </c>
      <c r="K107" s="35" t="s">
        <v>34</v>
      </c>
      <c r="L107" s="35" t="s">
        <v>4</v>
      </c>
      <c r="M107" s="38"/>
      <c r="N107" s="46"/>
      <c r="O107" s="46"/>
      <c r="P107" s="47"/>
      <c r="Q107" s="46"/>
      <c r="R107" s="46"/>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9">
        <f>total_amount_ba($B$2,$D$2,D107,F107,J107,K107,M107)</f>
        <v>240.45</v>
      </c>
      <c r="BB107" s="48">
        <f>BA107+SUM(N107:AZ107)</f>
        <v>240.45</v>
      </c>
      <c r="BC107" s="50" t="str">
        <f>SpellNumber(L107,BB107)</f>
        <v>INR  Two Hundred &amp; Forty  and Paise Forty Five Only</v>
      </c>
      <c r="IA107" s="21">
        <v>9.11</v>
      </c>
      <c r="IB107" s="21" t="s">
        <v>137</v>
      </c>
      <c r="ID107" s="21">
        <v>5</v>
      </c>
      <c r="IE107" s="22" t="s">
        <v>43</v>
      </c>
      <c r="IF107" s="22"/>
      <c r="IG107" s="22"/>
      <c r="IH107" s="22"/>
      <c r="II107" s="22"/>
    </row>
    <row r="108" spans="1:243" s="21" customFormat="1" ht="64.5" customHeight="1">
      <c r="A108" s="56">
        <v>9.12</v>
      </c>
      <c r="B108" s="52" t="s">
        <v>138</v>
      </c>
      <c r="C108" s="57"/>
      <c r="D108" s="80">
        <v>12</v>
      </c>
      <c r="E108" s="79" t="s">
        <v>43</v>
      </c>
      <c r="F108" s="66">
        <v>34.19</v>
      </c>
      <c r="G108" s="41"/>
      <c r="H108" s="35"/>
      <c r="I108" s="36" t="s">
        <v>33</v>
      </c>
      <c r="J108" s="37">
        <f t="shared" si="4"/>
        <v>1</v>
      </c>
      <c r="K108" s="35" t="s">
        <v>34</v>
      </c>
      <c r="L108" s="35" t="s">
        <v>4</v>
      </c>
      <c r="M108" s="38"/>
      <c r="N108" s="46"/>
      <c r="O108" s="46"/>
      <c r="P108" s="47"/>
      <c r="Q108" s="46"/>
      <c r="R108" s="46"/>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9">
        <f>total_amount_ba($B$2,$D$2,D108,F108,J108,K108,M108)</f>
        <v>410.28</v>
      </c>
      <c r="BB108" s="48">
        <f>BA108+SUM(N108:AZ108)</f>
        <v>410.28</v>
      </c>
      <c r="BC108" s="50" t="str">
        <f>SpellNumber(L108,BB108)</f>
        <v>INR  Four Hundred &amp; Ten  and Paise Twenty Eight Only</v>
      </c>
      <c r="IA108" s="21">
        <v>9.12</v>
      </c>
      <c r="IB108" s="21" t="s">
        <v>138</v>
      </c>
      <c r="ID108" s="21">
        <v>12</v>
      </c>
      <c r="IE108" s="22" t="s">
        <v>43</v>
      </c>
      <c r="IF108" s="22"/>
      <c r="IG108" s="22"/>
      <c r="IH108" s="22"/>
      <c r="II108" s="22"/>
    </row>
    <row r="109" spans="1:243" s="21" customFormat="1" ht="108" customHeight="1">
      <c r="A109" s="56">
        <v>9.13</v>
      </c>
      <c r="B109" s="52" t="s">
        <v>65</v>
      </c>
      <c r="C109" s="57"/>
      <c r="D109" s="80">
        <v>7</v>
      </c>
      <c r="E109" s="79" t="s">
        <v>67</v>
      </c>
      <c r="F109" s="66">
        <v>121.74</v>
      </c>
      <c r="G109" s="41"/>
      <c r="H109" s="35"/>
      <c r="I109" s="36" t="s">
        <v>33</v>
      </c>
      <c r="J109" s="37">
        <f t="shared" si="4"/>
        <v>1</v>
      </c>
      <c r="K109" s="35" t="s">
        <v>34</v>
      </c>
      <c r="L109" s="35" t="s">
        <v>4</v>
      </c>
      <c r="M109" s="38"/>
      <c r="N109" s="46"/>
      <c r="O109" s="46"/>
      <c r="P109" s="47"/>
      <c r="Q109" s="46"/>
      <c r="R109" s="46"/>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9">
        <f>total_amount_ba($B$2,$D$2,D109,F109,J109,K109,M109)</f>
        <v>852.18</v>
      </c>
      <c r="BB109" s="48">
        <f>BA109+SUM(N109:AZ109)</f>
        <v>852.18</v>
      </c>
      <c r="BC109" s="50" t="str">
        <f>SpellNumber(L109,BB109)</f>
        <v>INR  Eight Hundred &amp; Fifty Two  and Paise Eighteen Only</v>
      </c>
      <c r="IA109" s="21">
        <v>9.13</v>
      </c>
      <c r="IB109" s="21" t="s">
        <v>65</v>
      </c>
      <c r="ID109" s="21">
        <v>7</v>
      </c>
      <c r="IE109" s="22" t="s">
        <v>67</v>
      </c>
      <c r="IF109" s="22"/>
      <c r="IG109" s="22"/>
      <c r="IH109" s="22"/>
      <c r="II109" s="22"/>
    </row>
    <row r="110" spans="1:243" s="21" customFormat="1" ht="16.5" customHeight="1">
      <c r="A110" s="56">
        <v>10</v>
      </c>
      <c r="B110" s="52" t="s">
        <v>139</v>
      </c>
      <c r="C110" s="57"/>
      <c r="D110" s="68"/>
      <c r="E110" s="68"/>
      <c r="F110" s="68"/>
      <c r="G110" s="68"/>
      <c r="H110" s="68"/>
      <c r="I110" s="68"/>
      <c r="J110" s="68"/>
      <c r="K110" s="68"/>
      <c r="L110" s="68"/>
      <c r="M110" s="68"/>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IA110" s="21">
        <v>10</v>
      </c>
      <c r="IB110" s="21" t="s">
        <v>139</v>
      </c>
      <c r="IE110" s="22"/>
      <c r="IF110" s="22"/>
      <c r="IG110" s="22"/>
      <c r="IH110" s="22"/>
      <c r="II110" s="22"/>
    </row>
    <row r="111" spans="1:243" s="21" customFormat="1" ht="78" customHeight="1">
      <c r="A111" s="56">
        <v>10.01</v>
      </c>
      <c r="B111" s="52" t="s">
        <v>140</v>
      </c>
      <c r="C111" s="57"/>
      <c r="D111" s="68"/>
      <c r="E111" s="68"/>
      <c r="F111" s="68"/>
      <c r="G111" s="68"/>
      <c r="H111" s="68"/>
      <c r="I111" s="68"/>
      <c r="J111" s="68"/>
      <c r="K111" s="68"/>
      <c r="L111" s="68"/>
      <c r="M111" s="68"/>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IA111" s="21">
        <v>10.01</v>
      </c>
      <c r="IB111" s="21" t="s">
        <v>140</v>
      </c>
      <c r="IE111" s="22"/>
      <c r="IF111" s="22"/>
      <c r="IG111" s="22"/>
      <c r="IH111" s="22"/>
      <c r="II111" s="22"/>
    </row>
    <row r="112" spans="1:243" s="21" customFormat="1" ht="30" customHeight="1">
      <c r="A112" s="56">
        <v>10.02</v>
      </c>
      <c r="B112" s="52" t="s">
        <v>141</v>
      </c>
      <c r="C112" s="57"/>
      <c r="D112" s="80">
        <v>3</v>
      </c>
      <c r="E112" s="79" t="s">
        <v>159</v>
      </c>
      <c r="F112" s="66">
        <v>392.45</v>
      </c>
      <c r="G112" s="41"/>
      <c r="H112" s="35"/>
      <c r="I112" s="36" t="s">
        <v>33</v>
      </c>
      <c r="J112" s="37">
        <f t="shared" si="4"/>
        <v>1</v>
      </c>
      <c r="K112" s="35" t="s">
        <v>34</v>
      </c>
      <c r="L112" s="35" t="s">
        <v>4</v>
      </c>
      <c r="M112" s="38"/>
      <c r="N112" s="46"/>
      <c r="O112" s="46"/>
      <c r="P112" s="47"/>
      <c r="Q112" s="46"/>
      <c r="R112" s="46"/>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9">
        <f>total_amount_ba($B$2,$D$2,D112,F112,J112,K112,M112)</f>
        <v>1177.35</v>
      </c>
      <c r="BB112" s="48">
        <f>BA112+SUM(N112:AZ112)</f>
        <v>1177.35</v>
      </c>
      <c r="BC112" s="50" t="str">
        <f>SpellNumber(L112,BB112)</f>
        <v>INR  One Thousand One Hundred &amp; Seventy Seven  and Paise Thirty Five Only</v>
      </c>
      <c r="IA112" s="21">
        <v>10.02</v>
      </c>
      <c r="IB112" s="21" t="s">
        <v>141</v>
      </c>
      <c r="ID112" s="21">
        <v>3</v>
      </c>
      <c r="IE112" s="22" t="s">
        <v>159</v>
      </c>
      <c r="IF112" s="22"/>
      <c r="IG112" s="22"/>
      <c r="IH112" s="22"/>
      <c r="II112" s="22"/>
    </row>
    <row r="113" spans="1:243" s="21" customFormat="1" ht="15.75" customHeight="1">
      <c r="A113" s="56">
        <v>11</v>
      </c>
      <c r="B113" s="52" t="s">
        <v>142</v>
      </c>
      <c r="C113" s="57"/>
      <c r="D113" s="68"/>
      <c r="E113" s="68"/>
      <c r="F113" s="68"/>
      <c r="G113" s="68"/>
      <c r="H113" s="68"/>
      <c r="I113" s="68"/>
      <c r="J113" s="68"/>
      <c r="K113" s="68"/>
      <c r="L113" s="68"/>
      <c r="M113" s="68"/>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IA113" s="21">
        <v>11</v>
      </c>
      <c r="IB113" s="21" t="s">
        <v>142</v>
      </c>
      <c r="IE113" s="22"/>
      <c r="IF113" s="22"/>
      <c r="IG113" s="22"/>
      <c r="IH113" s="22"/>
      <c r="II113" s="22"/>
    </row>
    <row r="114" spans="1:243" s="21" customFormat="1" ht="62.25" customHeight="1">
      <c r="A114" s="56">
        <v>11.01</v>
      </c>
      <c r="B114" s="52" t="s">
        <v>143</v>
      </c>
      <c r="C114" s="57"/>
      <c r="D114" s="68"/>
      <c r="E114" s="68"/>
      <c r="F114" s="68"/>
      <c r="G114" s="68"/>
      <c r="H114" s="68"/>
      <c r="I114" s="68"/>
      <c r="J114" s="68"/>
      <c r="K114" s="68"/>
      <c r="L114" s="68"/>
      <c r="M114" s="68"/>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IA114" s="21">
        <v>11.01</v>
      </c>
      <c r="IB114" s="21" t="s">
        <v>143</v>
      </c>
      <c r="IE114" s="22"/>
      <c r="IF114" s="22"/>
      <c r="IG114" s="22"/>
      <c r="IH114" s="22"/>
      <c r="II114" s="22"/>
    </row>
    <row r="115" spans="1:243" s="21" customFormat="1" ht="30" customHeight="1">
      <c r="A115" s="56">
        <v>11.02</v>
      </c>
      <c r="B115" s="52" t="s">
        <v>144</v>
      </c>
      <c r="C115" s="57"/>
      <c r="D115" s="80">
        <v>4</v>
      </c>
      <c r="E115" s="79" t="s">
        <v>159</v>
      </c>
      <c r="F115" s="66">
        <v>277.99</v>
      </c>
      <c r="G115" s="41"/>
      <c r="H115" s="35"/>
      <c r="I115" s="36" t="s">
        <v>33</v>
      </c>
      <c r="J115" s="37">
        <f t="shared" si="4"/>
        <v>1</v>
      </c>
      <c r="K115" s="35" t="s">
        <v>34</v>
      </c>
      <c r="L115" s="35" t="s">
        <v>4</v>
      </c>
      <c r="M115" s="38"/>
      <c r="N115" s="46"/>
      <c r="O115" s="46"/>
      <c r="P115" s="47"/>
      <c r="Q115" s="46"/>
      <c r="R115" s="46"/>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9">
        <f>total_amount_ba($B$2,$D$2,D115,F115,J115,K115,M115)</f>
        <v>1111.96</v>
      </c>
      <c r="BB115" s="48">
        <f>BA115+SUM(N115:AZ115)</f>
        <v>1111.96</v>
      </c>
      <c r="BC115" s="50" t="str">
        <f>SpellNumber(L115,BB115)</f>
        <v>INR  One Thousand One Hundred &amp; Eleven  and Paise Ninety Six Only</v>
      </c>
      <c r="IA115" s="21">
        <v>11.02</v>
      </c>
      <c r="IB115" s="21" t="s">
        <v>144</v>
      </c>
      <c r="ID115" s="21">
        <v>4</v>
      </c>
      <c r="IE115" s="22" t="s">
        <v>159</v>
      </c>
      <c r="IF115" s="22"/>
      <c r="IG115" s="22"/>
      <c r="IH115" s="22"/>
      <c r="II115" s="22"/>
    </row>
    <row r="116" spans="1:243" s="21" customFormat="1" ht="78.75" customHeight="1">
      <c r="A116" s="56">
        <v>11.03</v>
      </c>
      <c r="B116" s="52" t="s">
        <v>145</v>
      </c>
      <c r="C116" s="57"/>
      <c r="D116" s="68"/>
      <c r="E116" s="68"/>
      <c r="F116" s="68"/>
      <c r="G116" s="68"/>
      <c r="H116" s="68"/>
      <c r="I116" s="68"/>
      <c r="J116" s="68"/>
      <c r="K116" s="68"/>
      <c r="L116" s="68"/>
      <c r="M116" s="68"/>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IA116" s="21">
        <v>11.03</v>
      </c>
      <c r="IB116" s="21" t="s">
        <v>145</v>
      </c>
      <c r="IE116" s="22"/>
      <c r="IF116" s="22"/>
      <c r="IG116" s="22"/>
      <c r="IH116" s="22"/>
      <c r="II116" s="22"/>
    </row>
    <row r="117" spans="1:243" s="21" customFormat="1" ht="30" customHeight="1">
      <c r="A117" s="56">
        <v>11.04</v>
      </c>
      <c r="B117" s="52" t="s">
        <v>146</v>
      </c>
      <c r="C117" s="57"/>
      <c r="D117" s="80">
        <v>4</v>
      </c>
      <c r="E117" s="79" t="s">
        <v>159</v>
      </c>
      <c r="F117" s="66">
        <v>716.35</v>
      </c>
      <c r="G117" s="41"/>
      <c r="H117" s="35"/>
      <c r="I117" s="36" t="s">
        <v>33</v>
      </c>
      <c r="J117" s="37">
        <f t="shared" si="4"/>
        <v>1</v>
      </c>
      <c r="K117" s="35" t="s">
        <v>34</v>
      </c>
      <c r="L117" s="35" t="s">
        <v>4</v>
      </c>
      <c r="M117" s="38"/>
      <c r="N117" s="46"/>
      <c r="O117" s="46"/>
      <c r="P117" s="47"/>
      <c r="Q117" s="46"/>
      <c r="R117" s="46"/>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9">
        <f>total_amount_ba($B$2,$D$2,D117,F117,J117,K117,M117)</f>
        <v>2865.4</v>
      </c>
      <c r="BB117" s="48">
        <f>BA117+SUM(N117:AZ117)</f>
        <v>2865.4</v>
      </c>
      <c r="BC117" s="50" t="str">
        <f>SpellNumber(L117,BB117)</f>
        <v>INR  Two Thousand Eight Hundred &amp; Sixty Five  and Paise Forty Only</v>
      </c>
      <c r="IA117" s="21">
        <v>11.04</v>
      </c>
      <c r="IB117" s="21" t="s">
        <v>146</v>
      </c>
      <c r="ID117" s="21">
        <v>4</v>
      </c>
      <c r="IE117" s="22" t="s">
        <v>159</v>
      </c>
      <c r="IF117" s="22"/>
      <c r="IG117" s="22"/>
      <c r="IH117" s="22"/>
      <c r="II117" s="22"/>
    </row>
    <row r="118" spans="1:243" s="21" customFormat="1" ht="94.5" customHeight="1">
      <c r="A118" s="56">
        <v>11.05</v>
      </c>
      <c r="B118" s="52" t="s">
        <v>147</v>
      </c>
      <c r="C118" s="57"/>
      <c r="D118" s="68"/>
      <c r="E118" s="68"/>
      <c r="F118" s="68"/>
      <c r="G118" s="68"/>
      <c r="H118" s="68"/>
      <c r="I118" s="68"/>
      <c r="J118" s="68"/>
      <c r="K118" s="68"/>
      <c r="L118" s="68"/>
      <c r="M118" s="68"/>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IA118" s="21">
        <v>11.05</v>
      </c>
      <c r="IB118" s="21" t="s">
        <v>147</v>
      </c>
      <c r="IE118" s="22"/>
      <c r="IF118" s="22"/>
      <c r="IG118" s="22"/>
      <c r="IH118" s="22"/>
      <c r="II118" s="22"/>
    </row>
    <row r="119" spans="1:243" s="21" customFormat="1" ht="18" customHeight="1">
      <c r="A119" s="56">
        <v>11.06</v>
      </c>
      <c r="B119" s="52" t="s">
        <v>148</v>
      </c>
      <c r="C119" s="57"/>
      <c r="D119" s="68"/>
      <c r="E119" s="68"/>
      <c r="F119" s="68"/>
      <c r="G119" s="68"/>
      <c r="H119" s="68"/>
      <c r="I119" s="68"/>
      <c r="J119" s="68"/>
      <c r="K119" s="68"/>
      <c r="L119" s="68"/>
      <c r="M119" s="68"/>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IA119" s="21">
        <v>11.06</v>
      </c>
      <c r="IB119" s="21" t="s">
        <v>148</v>
      </c>
      <c r="IE119" s="22"/>
      <c r="IF119" s="22"/>
      <c r="IG119" s="22"/>
      <c r="IH119" s="22"/>
      <c r="II119" s="22"/>
    </row>
    <row r="120" spans="1:243" s="21" customFormat="1" ht="30" customHeight="1">
      <c r="A120" s="56">
        <v>11.07</v>
      </c>
      <c r="B120" s="52" t="s">
        <v>149</v>
      </c>
      <c r="C120" s="57"/>
      <c r="D120" s="80">
        <v>1</v>
      </c>
      <c r="E120" s="79" t="s">
        <v>158</v>
      </c>
      <c r="F120" s="66">
        <v>2022.79</v>
      </c>
      <c r="G120" s="41"/>
      <c r="H120" s="35"/>
      <c r="I120" s="36" t="s">
        <v>33</v>
      </c>
      <c r="J120" s="37">
        <f t="shared" si="4"/>
        <v>1</v>
      </c>
      <c r="K120" s="35" t="s">
        <v>34</v>
      </c>
      <c r="L120" s="35" t="s">
        <v>4</v>
      </c>
      <c r="M120" s="38"/>
      <c r="N120" s="46"/>
      <c r="O120" s="46"/>
      <c r="P120" s="47"/>
      <c r="Q120" s="46"/>
      <c r="R120" s="46"/>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9">
        <f>total_amount_ba($B$2,$D$2,D120,F120,J120,K120,M120)</f>
        <v>2022.79</v>
      </c>
      <c r="BB120" s="48">
        <f>BA120+SUM(N120:AZ120)</f>
        <v>2022.79</v>
      </c>
      <c r="BC120" s="50" t="str">
        <f>SpellNumber(L120,BB120)</f>
        <v>INR  Two Thousand  &amp;Twenty Two  and Paise Seventy Nine Only</v>
      </c>
      <c r="IA120" s="21">
        <v>11.07</v>
      </c>
      <c r="IB120" s="21" t="s">
        <v>149</v>
      </c>
      <c r="ID120" s="21">
        <v>1</v>
      </c>
      <c r="IE120" s="22" t="s">
        <v>158</v>
      </c>
      <c r="IF120" s="22"/>
      <c r="IG120" s="22"/>
      <c r="IH120" s="22"/>
      <c r="II120" s="22"/>
    </row>
    <row r="121" spans="1:243" s="21" customFormat="1" ht="142.5" customHeight="1">
      <c r="A121" s="56">
        <v>11.08</v>
      </c>
      <c r="B121" s="52" t="s">
        <v>150</v>
      </c>
      <c r="C121" s="57"/>
      <c r="D121" s="68"/>
      <c r="E121" s="68"/>
      <c r="F121" s="68"/>
      <c r="G121" s="68"/>
      <c r="H121" s="68"/>
      <c r="I121" s="68"/>
      <c r="J121" s="68"/>
      <c r="K121" s="68"/>
      <c r="L121" s="68"/>
      <c r="M121" s="68"/>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IA121" s="21">
        <v>11.08</v>
      </c>
      <c r="IB121" s="21" t="s">
        <v>150</v>
      </c>
      <c r="IE121" s="22"/>
      <c r="IF121" s="22"/>
      <c r="IG121" s="22"/>
      <c r="IH121" s="22"/>
      <c r="II121" s="22"/>
    </row>
    <row r="122" spans="1:243" s="21" customFormat="1" ht="30" customHeight="1">
      <c r="A122" s="56">
        <v>11.09</v>
      </c>
      <c r="B122" s="52" t="s">
        <v>151</v>
      </c>
      <c r="C122" s="57"/>
      <c r="D122" s="80">
        <v>1</v>
      </c>
      <c r="E122" s="79" t="s">
        <v>158</v>
      </c>
      <c r="F122" s="66">
        <v>546.69</v>
      </c>
      <c r="G122" s="41"/>
      <c r="H122" s="35"/>
      <c r="I122" s="36" t="s">
        <v>33</v>
      </c>
      <c r="J122" s="37">
        <f t="shared" si="4"/>
        <v>1</v>
      </c>
      <c r="K122" s="35" t="s">
        <v>34</v>
      </c>
      <c r="L122" s="35" t="s">
        <v>4</v>
      </c>
      <c r="M122" s="38"/>
      <c r="N122" s="46"/>
      <c r="O122" s="46"/>
      <c r="P122" s="47"/>
      <c r="Q122" s="46"/>
      <c r="R122" s="46"/>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9">
        <f>total_amount_ba($B$2,$D$2,D122,F122,J122,K122,M122)</f>
        <v>546.69</v>
      </c>
      <c r="BB122" s="48">
        <f>BA122+SUM(N122:AZ122)</f>
        <v>546.69</v>
      </c>
      <c r="BC122" s="50" t="str">
        <f>SpellNumber(L122,BB122)</f>
        <v>INR  Five Hundred &amp; Forty Six  and Paise Sixty Nine Only</v>
      </c>
      <c r="IA122" s="21">
        <v>11.09</v>
      </c>
      <c r="IB122" s="21" t="s">
        <v>151</v>
      </c>
      <c r="ID122" s="21">
        <v>1</v>
      </c>
      <c r="IE122" s="22" t="s">
        <v>158</v>
      </c>
      <c r="IF122" s="22"/>
      <c r="IG122" s="22"/>
      <c r="IH122" s="22"/>
      <c r="II122" s="22"/>
    </row>
    <row r="123" spans="1:243" s="21" customFormat="1" ht="17.25" customHeight="1">
      <c r="A123" s="56">
        <v>12</v>
      </c>
      <c r="B123" s="52" t="s">
        <v>152</v>
      </c>
      <c r="C123" s="57"/>
      <c r="D123" s="68"/>
      <c r="E123" s="68"/>
      <c r="F123" s="68"/>
      <c r="G123" s="68"/>
      <c r="H123" s="68"/>
      <c r="I123" s="68"/>
      <c r="J123" s="68"/>
      <c r="K123" s="68"/>
      <c r="L123" s="68"/>
      <c r="M123" s="68"/>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IA123" s="21">
        <v>12</v>
      </c>
      <c r="IB123" s="21" t="s">
        <v>152</v>
      </c>
      <c r="IE123" s="22"/>
      <c r="IF123" s="22"/>
      <c r="IG123" s="22"/>
      <c r="IH123" s="22"/>
      <c r="II123" s="22"/>
    </row>
    <row r="124" spans="1:243" s="21" customFormat="1" ht="63.75" customHeight="1">
      <c r="A124" s="56">
        <v>12.01</v>
      </c>
      <c r="B124" s="52" t="s">
        <v>153</v>
      </c>
      <c r="C124" s="57"/>
      <c r="D124" s="68"/>
      <c r="E124" s="68"/>
      <c r="F124" s="68"/>
      <c r="G124" s="68"/>
      <c r="H124" s="68"/>
      <c r="I124" s="68"/>
      <c r="J124" s="68"/>
      <c r="K124" s="68"/>
      <c r="L124" s="68"/>
      <c r="M124" s="68"/>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IA124" s="21">
        <v>12.01</v>
      </c>
      <c r="IB124" s="21" t="s">
        <v>153</v>
      </c>
      <c r="IE124" s="22"/>
      <c r="IF124" s="22"/>
      <c r="IG124" s="22"/>
      <c r="IH124" s="22"/>
      <c r="II124" s="22"/>
    </row>
    <row r="125" spans="1:243" s="21" customFormat="1" ht="30" customHeight="1">
      <c r="A125" s="56">
        <v>12.02</v>
      </c>
      <c r="B125" s="52" t="s">
        <v>154</v>
      </c>
      <c r="C125" s="57"/>
      <c r="D125" s="80">
        <v>1</v>
      </c>
      <c r="E125" s="79" t="s">
        <v>43</v>
      </c>
      <c r="F125" s="66">
        <v>340.64</v>
      </c>
      <c r="G125" s="41"/>
      <c r="H125" s="35"/>
      <c r="I125" s="36" t="s">
        <v>33</v>
      </c>
      <c r="J125" s="37">
        <f>IF(I125="Less(-)",-1,1)</f>
        <v>1</v>
      </c>
      <c r="K125" s="35" t="s">
        <v>34</v>
      </c>
      <c r="L125" s="35" t="s">
        <v>4</v>
      </c>
      <c r="M125" s="38"/>
      <c r="N125" s="46"/>
      <c r="O125" s="46"/>
      <c r="P125" s="47"/>
      <c r="Q125" s="46"/>
      <c r="R125" s="46"/>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9">
        <f>total_amount_ba($B$2,$D$2,D125,F125,J125,K125,M125)</f>
        <v>340.64</v>
      </c>
      <c r="BB125" s="48">
        <f>BA125+SUM(N125:AZ125)</f>
        <v>340.64</v>
      </c>
      <c r="BC125" s="50" t="str">
        <f>SpellNumber(L125,BB125)</f>
        <v>INR  Three Hundred &amp; Forty  and Paise Sixty Four Only</v>
      </c>
      <c r="IA125" s="21">
        <v>12.02</v>
      </c>
      <c r="IB125" s="21" t="s">
        <v>154</v>
      </c>
      <c r="ID125" s="21">
        <v>1</v>
      </c>
      <c r="IE125" s="22" t="s">
        <v>43</v>
      </c>
      <c r="IF125" s="22"/>
      <c r="IG125" s="22"/>
      <c r="IH125" s="22"/>
      <c r="II125" s="22"/>
    </row>
    <row r="126" spans="1:243" s="21" customFormat="1" ht="15.75" customHeight="1">
      <c r="A126" s="56">
        <v>13</v>
      </c>
      <c r="B126" s="52" t="s">
        <v>66</v>
      </c>
      <c r="C126" s="57"/>
      <c r="D126" s="68"/>
      <c r="E126" s="68"/>
      <c r="F126" s="68"/>
      <c r="G126" s="68"/>
      <c r="H126" s="68"/>
      <c r="I126" s="68"/>
      <c r="J126" s="68"/>
      <c r="K126" s="68"/>
      <c r="L126" s="68"/>
      <c r="M126" s="68"/>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IA126" s="21">
        <v>13</v>
      </c>
      <c r="IB126" s="21" t="s">
        <v>66</v>
      </c>
      <c r="IE126" s="22"/>
      <c r="IF126" s="22"/>
      <c r="IG126" s="22"/>
      <c r="IH126" s="22"/>
      <c r="II126" s="22"/>
    </row>
    <row r="127" spans="1:243" s="21" customFormat="1" ht="109.5" customHeight="1">
      <c r="A127" s="56">
        <v>13.01</v>
      </c>
      <c r="B127" s="52" t="s">
        <v>155</v>
      </c>
      <c r="C127" s="57"/>
      <c r="D127" s="80">
        <v>4.5</v>
      </c>
      <c r="E127" s="79" t="s">
        <v>69</v>
      </c>
      <c r="F127" s="66">
        <v>4942.04</v>
      </c>
      <c r="G127" s="41"/>
      <c r="H127" s="35"/>
      <c r="I127" s="36" t="s">
        <v>33</v>
      </c>
      <c r="J127" s="37">
        <f>IF(I127="Less(-)",-1,1)</f>
        <v>1</v>
      </c>
      <c r="K127" s="35" t="s">
        <v>34</v>
      </c>
      <c r="L127" s="35" t="s">
        <v>4</v>
      </c>
      <c r="M127" s="38"/>
      <c r="N127" s="46"/>
      <c r="O127" s="46"/>
      <c r="P127" s="47"/>
      <c r="Q127" s="46"/>
      <c r="R127" s="46"/>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9">
        <f>total_amount_ba($B$2,$D$2,D127,F127,J127,K127,M127)</f>
        <v>22239.18</v>
      </c>
      <c r="BB127" s="48">
        <f>BA127+SUM(N127:AZ127)</f>
        <v>22239.18</v>
      </c>
      <c r="BC127" s="50" t="str">
        <f>SpellNumber(L127,BB127)</f>
        <v>INR  Twenty Two Thousand Two Hundred &amp; Thirty Nine  and Paise Eighteen Only</v>
      </c>
      <c r="IA127" s="21">
        <v>13.01</v>
      </c>
      <c r="IB127" s="67" t="s">
        <v>155</v>
      </c>
      <c r="ID127" s="21">
        <v>4.5</v>
      </c>
      <c r="IE127" s="22" t="s">
        <v>69</v>
      </c>
      <c r="IF127" s="22"/>
      <c r="IG127" s="22"/>
      <c r="IH127" s="22"/>
      <c r="II127" s="22"/>
    </row>
    <row r="128" spans="1:243" s="21" customFormat="1" ht="49.5" customHeight="1">
      <c r="A128" s="58">
        <v>13.02</v>
      </c>
      <c r="B128" s="52" t="s">
        <v>156</v>
      </c>
      <c r="C128" s="57"/>
      <c r="D128" s="80">
        <v>3</v>
      </c>
      <c r="E128" s="79" t="s">
        <v>161</v>
      </c>
      <c r="F128" s="66">
        <v>58.65</v>
      </c>
      <c r="G128" s="41"/>
      <c r="H128" s="35"/>
      <c r="I128" s="36" t="s">
        <v>33</v>
      </c>
      <c r="J128" s="37">
        <f>IF(I128="Less(-)",-1,1)</f>
        <v>1</v>
      </c>
      <c r="K128" s="35" t="s">
        <v>34</v>
      </c>
      <c r="L128" s="35" t="s">
        <v>4</v>
      </c>
      <c r="M128" s="38"/>
      <c r="N128" s="46"/>
      <c r="O128" s="46"/>
      <c r="P128" s="47"/>
      <c r="Q128" s="46"/>
      <c r="R128" s="46"/>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9">
        <f>total_amount_ba($B$2,$D$2,D128,F128,J128,K128,M128)</f>
        <v>175.95</v>
      </c>
      <c r="BB128" s="48">
        <f>BA128+SUM(N128:AZ128)</f>
        <v>175.95</v>
      </c>
      <c r="BC128" s="50" t="str">
        <f>SpellNumber(L128,BB128)</f>
        <v>INR  One Hundred &amp; Seventy Five  and Paise Ninety Five Only</v>
      </c>
      <c r="IA128" s="21">
        <v>13.02</v>
      </c>
      <c r="IB128" s="67" t="s">
        <v>156</v>
      </c>
      <c r="ID128" s="21">
        <v>3</v>
      </c>
      <c r="IE128" s="22" t="s">
        <v>161</v>
      </c>
      <c r="IF128" s="22"/>
      <c r="IG128" s="22"/>
      <c r="IH128" s="22"/>
      <c r="II128" s="22"/>
    </row>
    <row r="129" spans="1:243" s="21" customFormat="1" ht="96" customHeight="1">
      <c r="A129" s="56">
        <v>13.03</v>
      </c>
      <c r="B129" s="52" t="s">
        <v>157</v>
      </c>
      <c r="C129" s="57"/>
      <c r="D129" s="80">
        <v>1</v>
      </c>
      <c r="E129" s="79" t="s">
        <v>161</v>
      </c>
      <c r="F129" s="66">
        <v>2132.39</v>
      </c>
      <c r="G129" s="41"/>
      <c r="H129" s="35"/>
      <c r="I129" s="36" t="s">
        <v>33</v>
      </c>
      <c r="J129" s="37">
        <f>IF(I129="Less(-)",-1,1)</f>
        <v>1</v>
      </c>
      <c r="K129" s="35" t="s">
        <v>34</v>
      </c>
      <c r="L129" s="35" t="s">
        <v>4</v>
      </c>
      <c r="M129" s="38"/>
      <c r="N129" s="46"/>
      <c r="O129" s="46"/>
      <c r="P129" s="47"/>
      <c r="Q129" s="46"/>
      <c r="R129" s="46"/>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9">
        <f>total_amount_ba($B$2,$D$2,D129,F129,J129,K129,M129)</f>
        <v>2132.39</v>
      </c>
      <c r="BB129" s="48">
        <f>BA129+SUM(N129:AZ129)</f>
        <v>2132.39</v>
      </c>
      <c r="BC129" s="50" t="str">
        <f>SpellNumber(L129,BB129)</f>
        <v>INR  Two Thousand One Hundred &amp; Thirty Two  and Paise Thirty Nine Only</v>
      </c>
      <c r="IA129" s="21">
        <v>13.03</v>
      </c>
      <c r="IB129" s="67" t="s">
        <v>157</v>
      </c>
      <c r="ID129" s="21">
        <v>1</v>
      </c>
      <c r="IE129" s="22" t="s">
        <v>161</v>
      </c>
      <c r="IF129" s="22"/>
      <c r="IG129" s="22"/>
      <c r="IH129" s="22"/>
      <c r="II129" s="22"/>
    </row>
    <row r="130" spans="1:55" ht="42.75">
      <c r="A130" s="42" t="s">
        <v>35</v>
      </c>
      <c r="B130" s="43"/>
      <c r="C130" s="44"/>
      <c r="D130" s="54"/>
      <c r="E130" s="54"/>
      <c r="F130" s="54"/>
      <c r="G130" s="33"/>
      <c r="H130" s="59"/>
      <c r="I130" s="59"/>
      <c r="J130" s="59"/>
      <c r="K130" s="59"/>
      <c r="L130" s="45"/>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60">
        <f>SUM(BA13:BA129)</f>
        <v>320311.36</v>
      </c>
      <c r="BB130" s="60">
        <f>SUM(BB13:BB129)</f>
        <v>320311.36</v>
      </c>
      <c r="BC130" s="50" t="str">
        <f>SpellNumber($E$2,BB130)</f>
        <v>INR  Three Lakh Twenty Thousand Three Hundred &amp; Eleven  and Paise Thirty Six Only</v>
      </c>
    </row>
    <row r="131" spans="1:55" ht="46.5" customHeight="1">
      <c r="A131" s="24" t="s">
        <v>36</v>
      </c>
      <c r="B131" s="25"/>
      <c r="C131" s="26"/>
      <c r="D131" s="61"/>
      <c r="E131" s="62" t="s">
        <v>44</v>
      </c>
      <c r="F131" s="53"/>
      <c r="G131" s="27"/>
      <c r="H131" s="28"/>
      <c r="I131" s="28"/>
      <c r="J131" s="28"/>
      <c r="K131" s="29"/>
      <c r="L131" s="30"/>
      <c r="M131" s="63"/>
      <c r="N131" s="31"/>
      <c r="O131" s="21"/>
      <c r="P131" s="21"/>
      <c r="Q131" s="21"/>
      <c r="R131" s="21"/>
      <c r="S131" s="2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64">
        <f>IF(ISBLANK(F131),0,IF(E131="Excess (+)",ROUND(BA130+(BA130*F131),2),IF(E131="Less (-)",ROUND(BA130+(BA130*F131*(-1)),2),IF(E131="At Par",BA130,0))))</f>
        <v>0</v>
      </c>
      <c r="BB131" s="65">
        <f>ROUND(BA131,0)</f>
        <v>0</v>
      </c>
      <c r="BC131" s="55" t="str">
        <f>SpellNumber($E$2,BB131)</f>
        <v>INR Zero Only</v>
      </c>
    </row>
    <row r="132" spans="1:55" ht="45.75" customHeight="1">
      <c r="A132" s="23" t="s">
        <v>37</v>
      </c>
      <c r="B132" s="23"/>
      <c r="C132" s="70" t="str">
        <f>SpellNumber($E$2,BB131)</f>
        <v>INR Zero Only</v>
      </c>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1"/>
    </row>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sheetData>
  <sheetProtection password="8F23" sheet="1"/>
  <mergeCells count="66">
    <mergeCell ref="D118:BC118"/>
    <mergeCell ref="D119:BC119"/>
    <mergeCell ref="D121:BC121"/>
    <mergeCell ref="D123:BC123"/>
    <mergeCell ref="D124:BC124"/>
    <mergeCell ref="D126:BC126"/>
    <mergeCell ref="D106:BC106"/>
    <mergeCell ref="D110:BC110"/>
    <mergeCell ref="D111:BC111"/>
    <mergeCell ref="D113:BC113"/>
    <mergeCell ref="D114:BC114"/>
    <mergeCell ref="D116:BC116"/>
    <mergeCell ref="D92:BC92"/>
    <mergeCell ref="D96:BC96"/>
    <mergeCell ref="D97:BC97"/>
    <mergeCell ref="D100:BC100"/>
    <mergeCell ref="D102:BC102"/>
    <mergeCell ref="D104:BC104"/>
    <mergeCell ref="D80:BC80"/>
    <mergeCell ref="D82:BC82"/>
    <mergeCell ref="D85:BC85"/>
    <mergeCell ref="D87:BC87"/>
    <mergeCell ref="D89:BC89"/>
    <mergeCell ref="D90:BC90"/>
    <mergeCell ref="D66:BC66"/>
    <mergeCell ref="D67:BC67"/>
    <mergeCell ref="D69:BC69"/>
    <mergeCell ref="D73:BC73"/>
    <mergeCell ref="D75:BC75"/>
    <mergeCell ref="D77:BC77"/>
    <mergeCell ref="D71:BC71"/>
    <mergeCell ref="D54:BC54"/>
    <mergeCell ref="D55:BC55"/>
    <mergeCell ref="D57:BC57"/>
    <mergeCell ref="D59:BC59"/>
    <mergeCell ref="D61:BC61"/>
    <mergeCell ref="D63:BC63"/>
    <mergeCell ref="A9:BC9"/>
    <mergeCell ref="D13:BC13"/>
    <mergeCell ref="B8:BC8"/>
    <mergeCell ref="D14:BC14"/>
    <mergeCell ref="D16:BC16"/>
    <mergeCell ref="D17:BC17"/>
    <mergeCell ref="C132:BC132"/>
    <mergeCell ref="A1:L1"/>
    <mergeCell ref="A4:BC4"/>
    <mergeCell ref="A5:BC5"/>
    <mergeCell ref="A6:BC6"/>
    <mergeCell ref="A7:BC7"/>
    <mergeCell ref="D19:BC19"/>
    <mergeCell ref="D21:BC21"/>
    <mergeCell ref="D22:BC22"/>
    <mergeCell ref="D24:BC24"/>
    <mergeCell ref="D26:BC26"/>
    <mergeCell ref="D28:BC28"/>
    <mergeCell ref="D31:BC31"/>
    <mergeCell ref="D33:BC33"/>
    <mergeCell ref="D35:BC35"/>
    <mergeCell ref="D39:BC39"/>
    <mergeCell ref="D42:BC42"/>
    <mergeCell ref="D44:BC44"/>
    <mergeCell ref="D45:BC45"/>
    <mergeCell ref="D46:BC46"/>
    <mergeCell ref="D50:BC50"/>
    <mergeCell ref="D52:BC52"/>
    <mergeCell ref="D48:BC4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1">
      <formula1>IF(E131="Select",-1,IF(E131="At Par",0,0))</formula1>
      <formula2>IF(E131="Select",-1,IF(E131="At Par",0,0.99))</formula2>
    </dataValidation>
    <dataValidation type="list" allowBlank="1" showErrorMessage="1" sqref="E13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1">
      <formula1>0</formula1>
      <formula2>IF(#REF!&lt;&gt;"Select",99.9,0)</formula2>
    </dataValidation>
    <dataValidation allowBlank="1" showInputMessage="1" showErrorMessage="1" promptTitle="Units" prompt="Please enter Units in text" sqref="D15:E15 D18:E18 D20:E20 D23:E23 D25:E25 D27:E27 D29:E30 D32:E32 D34:E34 D36:E38 D40:E41 D43:E43 D127:E129 D51:E51 D53:E53 D56:E56 D58:E58 D60:E60 D62:E62 D64:E65 D68:E68 D49:E49 D74:E74 D76:E76 D78:E79 D81:E81 D83:E84 D86:E86 D88:E88 D91:E91 D93:E95 D98:E99 D101:E101 D103:E103 D105:E105 D107:E109 D112:E112 D115:E115 D117:E117 D120:E120 D122:E122 D125:E125 D47:E47 D70:E70 D72:E72">
      <formula1>0</formula1>
      <formula2>0</formula2>
    </dataValidation>
    <dataValidation type="decimal" allowBlank="1" showInputMessage="1" showErrorMessage="1" promptTitle="Quantity" prompt="Please enter the Quantity for this item. " errorTitle="Invalid Entry" error="Only Numeric Values are allowed. " sqref="F15 F18 F20 F23 F25 F27 F29:F30 F32 F34 F36:F38 F40:F41 F43 F127:F129 F51 F53 F56 F58 F60 F62 F64:F65 F68 F49 F74 F76 F78:F79 F81 F83:F84 F86 F88 F91 F93:F95 F98:F99 F101 F103 F105 F107:F109 F112 F115 F117 F120 F122 F125 F47 F70 F72">
      <formula1>0</formula1>
      <formula2>999999999999999</formula2>
    </dataValidation>
    <dataValidation type="list" allowBlank="1" showErrorMessage="1" sqref="D13:D14 K15 D16:D17 K18 D19 K20 D21:D22 K23 D24 K25 D26 K27 D28 K29:K30 D31 K32 D33 K34 D35 K36:K38 D39 K40:K41 D42 K43 D44:D46 D126 D50 K51 D52 K53 D54:D55 K56 D57 K58 D59 K60 D61 K62 D63 K64:K65 D66:D67 K68 D69 D48 D73 K74 D75 K76 D77 K78:K79 D80 K81 D82 K83:K84 D85 K86 D87 K88 D89:D90 K91 D92 K93:K95 D96:D97 K98:K99 D100 K101 D102 K103 D104 K105 D106 K107:K109 D110:D111 K112 D113:D114 K115 D116 K117 D118:D119 K120 D121 K122 D123:D124 K125 K127:K129 K47 K49 K70 K72 D71">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3 G25:H25 G27:H27 G29:H30 G32:H32 G34:H34 G36:H38 G40:H41 G43:H43 G127:H129 G51:H51 G53:H53 G56:H56 G58:H58 G60:H60 G62:H62 G64:H65 G68:H68 G49:H49 G74:H74 G76:H76 G78:H79 G81:H81 G83:H84 G86:H86 G88:H88 G91:H91 G93:H95 G98:H99 G101:H101 G103:H103 G105:H105 G107:H109 G112:H112 G115:H115 G117:H117 G120:H120 G122:H122 G125:H125 G47:H47 G70:H70 G72:H72">
      <formula1>0</formula1>
      <formula2>999999999999999</formula2>
    </dataValidation>
    <dataValidation allowBlank="1" showInputMessage="1" showErrorMessage="1" promptTitle="Addition / Deduction" prompt="Please Choose the correct One" sqref="J15 J18 J20 J23 J25 J27 J29:J30 J32 J34 J36:J38 J40:J41 J43 J127:J129 J51 J53 J56 J58 J60 J62 J64:J65 J68 J49 J74 J76 J78:J79 J81 J83:J84 J86 J88 J91 J93:J95 J98:J99 J101 J103 J105 J107:J109 J112 J115 J117 J120 J122 J125 J47 J70 J72">
      <formula1>0</formula1>
      <formula2>0</formula2>
    </dataValidation>
    <dataValidation type="list" showErrorMessage="1" sqref="I15 I18 I20 I23 I25 I27 I29:I30 I32 I34 I36:I38 I40:I41 I43 I127:I129 I51 I53 I56 I58 I60 I62 I64:I65 I68 I49 I74 I76 I78:I79 I81 I83:I84 I86 I88 I91 I93:I95 I98:I99 I101 I103 I105 I107:I109 I112 I115 I117 I120 I122 I125 I47 I70 I7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3 N25:O25 N27:O27 N29:O30 N32:O32 N34:O34 N36:O38 N40:O41 N43:O43 N127:O129 N51:O51 N53:O53 N56:O56 N58:O58 N60:O60 N62:O62 N64:O65 N68:O68 N49:O49 N74:O74 N76:O76 N78:O79 N81:O81 N83:O84 N86:O86 N88:O88 N91:O91 N93:O95 N98:O99 N101:O101 N103:O103 N105:O105 N107:O109 N112:O112 N115:O115 N117:O117 N120:O120 N122:O122 N125:O125 N47:O47 N70:O70 N72:O7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 R25 R27 R29:R30 R32 R34 R36:R38 R40:R41 R43 R127:R129 R51 R53 R56 R58 R60 R62 R64:R65 R68 R49 R74 R76 R78:R79 R81 R83:R84 R86 R88 R91 R93:R95 R98:R99 R101 R103 R105 R107:R109 R112 R115 R117 R120 R122 R125 R47 R70 R7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 Q25 Q27 Q29:Q30 Q32 Q34 Q36:Q38 Q40:Q41 Q43 Q127:Q129 Q51 Q53 Q56 Q58 Q60 Q62 Q64:Q65 Q68 Q49 Q74 Q76 Q78:Q79 Q81 Q83:Q84 Q86 Q88 Q91 Q93:Q95 Q98:Q99 Q101 Q103 Q105 Q107:Q109 Q112 Q115 Q117 Q120 Q122 Q125 Q47 Q70 Q7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 M25 M27 M29:M30 M32 M34 M36:M38 M40:M41 M43 M127:M129 M51 M53 M56 M58 M60 M62 M64:M65 M68 M49 M74 M76 M78:M79 M81 M83:M84 M86 M88 M91 M93:M95 M98:M99 M101 M103 M105 M107:M109 M112 M115 M117 M120 M122 M125 M47 M70 M72">
      <formula1>0</formula1>
      <formula2>999999999999999</formula2>
    </dataValidation>
    <dataValidation type="list" allowBlank="1" showInputMessage="1" showErrorMessage="1" sqref="L12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9 L12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29">
      <formula1>0</formula1>
      <formula2>0</formula2>
    </dataValidation>
    <dataValidation type="decimal" allowBlank="1" showErrorMessage="1" errorTitle="Invalid Entry" error="Only Numeric Values are allowed. " sqref="A13:A129">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7" t="s">
        <v>38</v>
      </c>
      <c r="F6" s="77"/>
      <c r="G6" s="77"/>
      <c r="H6" s="77"/>
      <c r="I6" s="77"/>
      <c r="J6" s="77"/>
      <c r="K6" s="77"/>
    </row>
    <row r="7" spans="5:11" ht="14.25">
      <c r="E7" s="78"/>
      <c r="F7" s="78"/>
      <c r="G7" s="78"/>
      <c r="H7" s="78"/>
      <c r="I7" s="78"/>
      <c r="J7" s="78"/>
      <c r="K7" s="78"/>
    </row>
    <row r="8" spans="5:11" ht="14.25">
      <c r="E8" s="78"/>
      <c r="F8" s="78"/>
      <c r="G8" s="78"/>
      <c r="H8" s="78"/>
      <c r="I8" s="78"/>
      <c r="J8" s="78"/>
      <c r="K8" s="78"/>
    </row>
    <row r="9" spans="5:11" ht="14.25">
      <c r="E9" s="78"/>
      <c r="F9" s="78"/>
      <c r="G9" s="78"/>
      <c r="H9" s="78"/>
      <c r="I9" s="78"/>
      <c r="J9" s="78"/>
      <c r="K9" s="78"/>
    </row>
    <row r="10" spans="5:11" ht="14.25">
      <c r="E10" s="78"/>
      <c r="F10" s="78"/>
      <c r="G10" s="78"/>
      <c r="H10" s="78"/>
      <c r="I10" s="78"/>
      <c r="J10" s="78"/>
      <c r="K10" s="78"/>
    </row>
    <row r="11" spans="5:11" ht="14.25">
      <c r="E11" s="78"/>
      <c r="F11" s="78"/>
      <c r="G11" s="78"/>
      <c r="H11" s="78"/>
      <c r="I11" s="78"/>
      <c r="J11" s="78"/>
      <c r="K11" s="78"/>
    </row>
    <row r="12" spans="5:11" ht="14.25">
      <c r="E12" s="78"/>
      <c r="F12" s="78"/>
      <c r="G12" s="78"/>
      <c r="H12" s="78"/>
      <c r="I12" s="78"/>
      <c r="J12" s="78"/>
      <c r="K12" s="78"/>
    </row>
    <row r="13" spans="5:11" ht="14.25">
      <c r="E13" s="78"/>
      <c r="F13" s="78"/>
      <c r="G13" s="78"/>
      <c r="H13" s="78"/>
      <c r="I13" s="78"/>
      <c r="J13" s="78"/>
      <c r="K13" s="78"/>
    </row>
    <row r="14" spans="5:11" ht="14.2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2022-01-24T06:45:18Z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