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1102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<sst xmlns="http://schemas.openxmlformats.org/spreadsheetml/2006/main" count="192" uniqueCount="73">
  <si>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</si>
  <si>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</si>
  <si>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</si>
  <si>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</si>
  <si>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</si>
  <si>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</si>
  <si>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</si>
  <si>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</si>
  <si>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</si>
  <si>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</si>
  <si>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</si>
  <si>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</si>
  <si>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</si>
  <si>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</si>
  <si>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</si>
  <si>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</si>
  <si>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</si>
  <si>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</si>
  <si>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</si>
  <si>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</si>
  <si>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</si>
  <si>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</si>
  <si>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</si>
  <si>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</si>
  <si>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</si>
  <si>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</si>
  <si>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</si>
  <si>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</si>
  <si>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</si>
  <si>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</si>
  <si>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</si>
  <si>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</si>
  <si>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</si>
  <si>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</si>
  <si>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</si>
  <si>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</si>
  <si>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</si>
  <si>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</si>
  <si>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</si>
  <si>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r>
      <t xml:space="preserve">TOTAL AMOUNT  With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</si>
  <si>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</si>
  <si>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</si>
  <si>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</si>
  <si>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</si>
  <si>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</si>
  <si>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</si>
  <si>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</si>
  <si>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</si>
  <si>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</si>
  <si>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Freight Charges (Rs.)</t>
  </si>
  <si>
    <t>Packing &amp; Forwading Charges                             (Rs.)</t>
  </si>
  <si>
    <t>item3</t>
  </si>
  <si>
    <t>item4</t>
  </si>
  <si>
    <t>Item Description</t>
  </si>
  <si>
    <t>item6</t>
  </si>
  <si>
    <t>item7</t>
  </si>
  <si>
    <t>item8</t>
  </si>
  <si>
    <t>item9</t>
  </si>
  <si>
    <t xml:space="preserve">Manpower:
Facility Caretaker (Skilled or equivalent): B.Sc. Agriculture or Science graduate with 08 years’ experience of Horticulture work 
</t>
  </si>
  <si>
    <t xml:space="preserve">Manpower:
Head Mali (Semi-skilled or equivalent) </t>
  </si>
  <si>
    <t>Per Month</t>
  </si>
  <si>
    <t>Per job per Month</t>
  </si>
  <si>
    <r>
      <t xml:space="preserve">PRICE SCHEDULE
</t>
    </r>
    <r>
      <rPr>
        <b/>
        <sz val="11"/>
        <color indexed="10"/>
        <rFont val="Arial"/>
        <family val="2"/>
      </rPr>
      <t xml:space="preserve">(This BOQ template must not be modified/replaced by the bidder and the same should be uploaded after filling the relevant columns, else the bidder is liable to be rejected for this tender. Bidders are allowed to enter the Bidder Name and Values only )                                                                                                                                                                                                                                                                                                                                                                                                                                    </t>
    </r>
  </si>
  <si>
    <t xml:space="preserve">Tender Inviting Authority: Superintending Engineer, IWD, IIT KANPUR                                                                                                                                                                                                                                                                                                                    </t>
  </si>
  <si>
    <t>Manpower:
Unskilled worker with mali experience</t>
  </si>
  <si>
    <t xml:space="preserve">Description of items  (Monthly Requirements):
Lawn Mower </t>
  </si>
  <si>
    <t>Description of items  (Monthly Requirements):
Chain Saw</t>
  </si>
  <si>
    <t>Description of items  (Monthly Requirements):
 Brush Cutter</t>
  </si>
  <si>
    <t>Hand Trolley</t>
  </si>
  <si>
    <t>Ladder</t>
  </si>
  <si>
    <t>Description of items  (Monthly Requirements):
Miscellaneous Tools and Consumables required for executing the scope of work</t>
  </si>
  <si>
    <t>Name of Work: "Horticulture Work for all Hall of Residences in Zone 7 &amp; 10 of IIT Kanpur"</t>
  </si>
  <si>
    <t>Contract No: 33/C/D1/2021-22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</si>
</sst>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0.0%"/>
    <numFmt numFmtId="182" formatCode="0.000%"/>
    <numFmt numFmtId="183" formatCode="[$-4009]dd\ mmmm\ yyyy"/>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15" fillId="0" borderId="15" xfId="59" applyNumberFormat="1" applyFont="1" applyFill="1" applyBorder="1" applyAlignment="1">
      <alignment vertical="top"/>
      <protection/>
    </xf>
    <xf numFmtId="0" fontId="4" fillId="0" borderId="15"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43" fontId="7" fillId="36" borderId="18" xfId="55" applyNumberFormat="1" applyFont="1" applyFill="1" applyBorder="1" applyAlignment="1">
      <alignment horizontal="center" vertical="center" wrapText="1"/>
      <protection/>
    </xf>
    <xf numFmtId="9" fontId="7" fillId="6" borderId="18" xfId="55" applyNumberFormat="1" applyFont="1" applyFill="1" applyBorder="1" applyAlignment="1" applyProtection="1">
      <alignment horizontal="center" vertical="center"/>
      <protection locked="0"/>
    </xf>
    <xf numFmtId="1" fontId="7" fillId="0" borderId="18" xfId="55" applyNumberFormat="1" applyFont="1" applyFill="1" applyBorder="1" applyAlignment="1" applyProtection="1">
      <alignment horizontal="center" vertical="center"/>
      <protection locked="0"/>
    </xf>
    <xf numFmtId="0" fontId="4" fillId="0" borderId="0" xfId="55" applyNumberFormat="1" applyFont="1" applyFill="1" applyAlignment="1">
      <alignment vertical="top" wrapText="1"/>
      <protection/>
    </xf>
    <xf numFmtId="0" fontId="14" fillId="0" borderId="13" xfId="59" applyNumberFormat="1" applyFont="1" applyFill="1" applyBorder="1" applyAlignment="1">
      <alignment horizontal="center" vertical="center" wrapText="1" readingOrder="1"/>
      <protection/>
    </xf>
    <xf numFmtId="0" fontId="4" fillId="0" borderId="13" xfId="55" applyNumberFormat="1" applyFont="1" applyFill="1" applyBorder="1" applyAlignment="1">
      <alignment horizontal="center" vertical="center"/>
      <protection/>
    </xf>
    <xf numFmtId="0" fontId="7" fillId="0" borderId="13" xfId="55" applyNumberFormat="1" applyFont="1" applyFill="1" applyBorder="1" applyAlignment="1" applyProtection="1">
      <alignment horizontal="center" vertical="center"/>
      <protection locked="0"/>
    </xf>
    <xf numFmtId="2" fontId="7" fillId="35" borderId="19" xfId="55" applyNumberFormat="1" applyFont="1" applyFill="1" applyBorder="1" applyAlignment="1" applyProtection="1">
      <alignment horizontal="center" vertical="center"/>
      <protection locked="0"/>
    </xf>
    <xf numFmtId="43" fontId="7" fillId="36" borderId="18" xfId="55" applyNumberFormat="1" applyFont="1" applyFill="1" applyBorder="1" applyAlignment="1" applyProtection="1">
      <alignment horizontal="left" vertical="center"/>
      <protection/>
    </xf>
    <xf numFmtId="2" fontId="7" fillId="0" borderId="20" xfId="59" applyNumberFormat="1" applyFont="1" applyFill="1" applyBorder="1" applyAlignment="1">
      <alignment horizontal="center" vertical="center"/>
      <protection/>
    </xf>
    <xf numFmtId="2" fontId="7" fillId="0" borderId="13" xfId="55" applyNumberFormat="1" applyFont="1" applyFill="1" applyBorder="1" applyAlignment="1">
      <alignment horizontal="center" vertical="center" wrapText="1"/>
      <protection/>
    </xf>
    <xf numFmtId="2" fontId="7" fillId="0" borderId="20" xfId="57" applyNumberFormat="1" applyFont="1" applyFill="1" applyBorder="1" applyAlignment="1">
      <alignment horizontal="center" vertical="center"/>
      <protection/>
    </xf>
    <xf numFmtId="0" fontId="7" fillId="0" borderId="13" xfId="59" applyNumberFormat="1" applyFont="1" applyFill="1" applyBorder="1" applyAlignment="1">
      <alignment horizontal="left" vertical="top" wrapText="1"/>
      <protection/>
    </xf>
    <xf numFmtId="1" fontId="4" fillId="0" borderId="13" xfId="59" applyNumberFormat="1" applyFont="1" applyFill="1" applyBorder="1" applyAlignment="1">
      <alignment horizontal="center" vertical="center"/>
      <protection/>
    </xf>
    <xf numFmtId="0" fontId="4" fillId="0" borderId="13" xfId="55" applyNumberFormat="1"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11" fillId="0" borderId="15" xfId="55" applyNumberFormat="1" applyFont="1" applyFill="1" applyBorder="1" applyAlignment="1">
      <alignment horizontal="center" vertical="center" wrapText="1"/>
      <protection/>
    </xf>
    <xf numFmtId="0" fontId="11" fillId="0" borderId="21"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right" vertical="top"/>
      <protection/>
    </xf>
    <xf numFmtId="0" fontId="8" fillId="0" borderId="0" xfId="55" applyNumberFormat="1" applyFont="1" applyFill="1" applyBorder="1" applyAlignment="1">
      <alignment horizontal="left" vertical="center" wrapText="1"/>
      <protection/>
    </xf>
    <xf numFmtId="0" fontId="8" fillId="37"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8"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285750</xdr:rowOff>
    </xdr:to>
    <xdr:grpSp>
      <xdr:nvGrpSpPr>
        <xdr:cNvPr id="1" name="Group 1"/>
        <xdr:cNvGrpSpPr>
          <a:grpSpLocks/>
        </xdr:cNvGrpSpPr>
      </xdr:nvGrpSpPr>
      <xdr:grpSpPr>
        <a:xfrm>
          <a:off x="28575" y="47625"/>
          <a:ext cx="3086100" cy="238125"/>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84" zoomScaleNormal="84" zoomScaleSheetLayoutView="50" zoomScalePageLayoutView="0" workbookViewId="0" topLeftCell="A16">
      <selection activeCell="C24" sqref="C24:BC24"/>
    </sheetView>
  </sheetViews>
  <sheetFormatPr defaultColWidth="9.140625" defaultRowHeight="15"/>
  <cols>
    <col min="1" max="1" width="11.8515625" style="1" customWidth="1"/>
    <col min="2" max="2" width="72.00390625" style="1" customWidth="1"/>
    <col min="3" max="3" width="11.8515625" style="1" hidden="1" customWidth="1"/>
    <col min="4" max="4" width="10.57421875" style="1" customWidth="1"/>
    <col min="5" max="5" width="10.140625" style="1" customWidth="1"/>
    <col min="6" max="6" width="11.8515625" style="1" hidden="1" customWidth="1"/>
    <col min="7" max="7" width="12.00390625" style="1" hidden="1" customWidth="1"/>
    <col min="8" max="12" width="9.140625" style="1" hidden="1" customWidth="1"/>
    <col min="13" max="13" width="12.28125" style="1" customWidth="1"/>
    <col min="14" max="14" width="14.57421875" style="2" hidden="1" customWidth="1"/>
    <col min="15" max="15" width="10.7109375" style="1" hidden="1" customWidth="1"/>
    <col min="16" max="16" width="12.00390625" style="1" hidden="1" customWidth="1"/>
    <col min="17" max="17" width="12.28125" style="1" hidden="1" customWidth="1"/>
    <col min="18" max="18" width="13.140625" style="1" hidden="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24.421875" style="1" customWidth="1"/>
    <col min="54" max="54" width="19.57421875" style="1" hidden="1" customWidth="1"/>
    <col min="55" max="55" width="38.42187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6" t="s">
        <v>63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71</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72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84" customHeight="1">
      <c r="A8" s="11" t="s">
        <v>36</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86.25" customHeight="1">
      <c r="A9" s="71" t="s">
        <v>62</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5"/>
      <c r="IF9" s="15"/>
      <c r="IG9" s="15"/>
      <c r="IH9" s="15"/>
      <c r="II9" s="15"/>
    </row>
    <row r="10" spans="1:243" s="17" customFormat="1" ht="18.75" customHeight="1">
      <c r="A10" s="16" t="s">
        <v>7</v>
      </c>
      <c r="B10" s="16" t="s">
        <v>8</v>
      </c>
      <c r="C10" s="16" t="s">
        <v>8</v>
      </c>
      <c r="D10" s="16" t="s">
        <v>7</v>
      </c>
      <c r="E10" s="16" t="s">
        <v>8</v>
      </c>
      <c r="F10" s="16" t="s">
        <v>9</v>
      </c>
      <c r="G10" s="16" t="s">
        <v>9</v>
      </c>
      <c r="H10" s="16" t="s">
        <v>10</v>
      </c>
      <c r="I10" s="16" t="s">
        <v>8</v>
      </c>
      <c r="J10" s="16" t="s">
        <v>7</v>
      </c>
      <c r="K10" s="16" t="s">
        <v>11</v>
      </c>
      <c r="L10" s="16" t="s">
        <v>8</v>
      </c>
      <c r="M10" s="16" t="s">
        <v>7</v>
      </c>
      <c r="N10" s="16" t="s">
        <v>9</v>
      </c>
      <c r="O10" s="16" t="s">
        <v>9</v>
      </c>
      <c r="P10" s="16" t="s">
        <v>9</v>
      </c>
      <c r="Q10" s="16" t="s">
        <v>9</v>
      </c>
      <c r="R10" s="16" t="s">
        <v>10</v>
      </c>
      <c r="S10" s="16" t="s">
        <v>10</v>
      </c>
      <c r="T10" s="16" t="s">
        <v>9</v>
      </c>
      <c r="U10" s="16" t="s">
        <v>9</v>
      </c>
      <c r="V10" s="16" t="s">
        <v>9</v>
      </c>
      <c r="W10" s="16" t="s">
        <v>9</v>
      </c>
      <c r="X10" s="16" t="s">
        <v>10</v>
      </c>
      <c r="Y10" s="16" t="s">
        <v>10</v>
      </c>
      <c r="Z10" s="16" t="s">
        <v>9</v>
      </c>
      <c r="AA10" s="16" t="s">
        <v>9</v>
      </c>
      <c r="AB10" s="16" t="s">
        <v>9</v>
      </c>
      <c r="AC10" s="16" t="s">
        <v>9</v>
      </c>
      <c r="AD10" s="16" t="s">
        <v>10</v>
      </c>
      <c r="AE10" s="16" t="s">
        <v>10</v>
      </c>
      <c r="AF10" s="16" t="s">
        <v>9</v>
      </c>
      <c r="AG10" s="16" t="s">
        <v>9</v>
      </c>
      <c r="AH10" s="16" t="s">
        <v>9</v>
      </c>
      <c r="AI10" s="16" t="s">
        <v>9</v>
      </c>
      <c r="AJ10" s="16" t="s">
        <v>10</v>
      </c>
      <c r="AK10" s="16" t="s">
        <v>10</v>
      </c>
      <c r="AL10" s="16" t="s">
        <v>9</v>
      </c>
      <c r="AM10" s="16" t="s">
        <v>9</v>
      </c>
      <c r="AN10" s="16" t="s">
        <v>9</v>
      </c>
      <c r="AO10" s="16" t="s">
        <v>9</v>
      </c>
      <c r="AP10" s="16" t="s">
        <v>10</v>
      </c>
      <c r="AQ10" s="16" t="s">
        <v>10</v>
      </c>
      <c r="AR10" s="16" t="s">
        <v>9</v>
      </c>
      <c r="AS10" s="16" t="s">
        <v>9</v>
      </c>
      <c r="AT10" s="16" t="s">
        <v>7</v>
      </c>
      <c r="AU10" s="16" t="s">
        <v>7</v>
      </c>
      <c r="AV10" s="16" t="s">
        <v>10</v>
      </c>
      <c r="AW10" s="16" t="s">
        <v>10</v>
      </c>
      <c r="AX10" s="16" t="s">
        <v>7</v>
      </c>
      <c r="AY10" s="16" t="s">
        <v>7</v>
      </c>
      <c r="AZ10" s="16" t="s">
        <v>12</v>
      </c>
      <c r="BA10" s="16" t="s">
        <v>7</v>
      </c>
      <c r="BB10" s="16" t="s">
        <v>7</v>
      </c>
      <c r="BC10" s="16" t="s">
        <v>8</v>
      </c>
      <c r="IE10" s="18"/>
      <c r="IF10" s="18"/>
      <c r="IG10" s="18"/>
      <c r="IH10" s="18"/>
      <c r="II10" s="18"/>
    </row>
    <row r="11" spans="1:243" s="17" customFormat="1" ht="94.5" customHeight="1">
      <c r="A11" s="16" t="s">
        <v>13</v>
      </c>
      <c r="B11" s="19" t="s">
        <v>53</v>
      </c>
      <c r="C11" s="19" t="s">
        <v>14</v>
      </c>
      <c r="D11" s="19" t="s">
        <v>15</v>
      </c>
      <c r="E11" s="19" t="s">
        <v>16</v>
      </c>
      <c r="F11" s="19" t="s">
        <v>40</v>
      </c>
      <c r="G11" s="19" t="s">
        <v>41</v>
      </c>
      <c r="H11" s="19"/>
      <c r="I11" s="19" t="s">
        <v>17</v>
      </c>
      <c r="J11" s="19" t="s">
        <v>18</v>
      </c>
      <c r="K11" s="19" t="s">
        <v>19</v>
      </c>
      <c r="L11" s="19" t="s">
        <v>20</v>
      </c>
      <c r="M11" s="20" t="s">
        <v>37</v>
      </c>
      <c r="N11" s="19" t="s">
        <v>46</v>
      </c>
      <c r="O11" s="19" t="s">
        <v>49</v>
      </c>
      <c r="P11" s="19" t="s">
        <v>50</v>
      </c>
      <c r="Q11" s="19" t="s">
        <v>42</v>
      </c>
      <c r="R11" s="19" t="s">
        <v>47</v>
      </c>
      <c r="S11" s="19" t="s">
        <v>45</v>
      </c>
      <c r="T11" s="19" t="s">
        <v>42</v>
      </c>
      <c r="U11" s="19" t="s">
        <v>47</v>
      </c>
      <c r="V11" s="19" t="s">
        <v>48</v>
      </c>
      <c r="W11" s="19" t="s">
        <v>43</v>
      </c>
      <c r="X11" s="19" t="s">
        <v>44</v>
      </c>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38</v>
      </c>
      <c r="BB11" s="21" t="s">
        <v>39</v>
      </c>
      <c r="BC11" s="22" t="s">
        <v>21</v>
      </c>
      <c r="IE11" s="18"/>
      <c r="IF11" s="18"/>
      <c r="IG11" s="18"/>
      <c r="IH11" s="18"/>
      <c r="II11" s="18"/>
    </row>
    <row r="12" spans="1:243" s="17" customFormat="1" ht="13.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7" customHeight="1">
      <c r="A13" s="25">
        <v>1.01</v>
      </c>
      <c r="B13" s="68" t="s">
        <v>58</v>
      </c>
      <c r="C13" s="60" t="s">
        <v>22</v>
      </c>
      <c r="D13" s="69">
        <v>1</v>
      </c>
      <c r="E13" s="61" t="s">
        <v>60</v>
      </c>
      <c r="F13" s="58"/>
      <c r="G13" s="62"/>
      <c r="H13" s="30"/>
      <c r="I13" s="29" t="s">
        <v>24</v>
      </c>
      <c r="J13" s="31">
        <f>IF(I13="Less(-)",-1,1)</f>
        <v>1</v>
      </c>
      <c r="K13" s="32" t="s">
        <v>25</v>
      </c>
      <c r="L13" s="32" t="s">
        <v>4</v>
      </c>
      <c r="M13" s="63"/>
      <c r="N13" s="64">
        <f>M13*D13</f>
        <v>0</v>
      </c>
      <c r="O13" s="63"/>
      <c r="P13" s="63"/>
      <c r="Q13" s="57"/>
      <c r="R13" s="56">
        <f>N13*Q13</f>
        <v>0</v>
      </c>
      <c r="S13" s="65">
        <f>N13+P13+R13</f>
        <v>0</v>
      </c>
      <c r="T13" s="57"/>
      <c r="U13" s="56">
        <f>S13*T13</f>
        <v>0</v>
      </c>
      <c r="V13" s="66">
        <f>S13+U13</f>
        <v>0</v>
      </c>
      <c r="W13" s="56"/>
      <c r="X13" s="66"/>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5">
        <f>N13</f>
        <v>0</v>
      </c>
      <c r="BB13" s="67">
        <f>N13+O13+P13+R13</f>
        <v>0</v>
      </c>
      <c r="BC13" s="26" t="str">
        <f>SpellNumber(L13,BB13)</f>
        <v>INR Zero Only</v>
      </c>
      <c r="IA13" s="27">
        <v>1.01</v>
      </c>
      <c r="IB13" s="59" t="s">
        <v>58</v>
      </c>
      <c r="IC13" s="27" t="s">
        <v>22</v>
      </c>
      <c r="ID13" s="27">
        <v>1</v>
      </c>
      <c r="IE13" s="28" t="s">
        <v>60</v>
      </c>
      <c r="IF13" s="28" t="s">
        <v>26</v>
      </c>
      <c r="IG13" s="28" t="s">
        <v>22</v>
      </c>
      <c r="IH13" s="28">
        <v>123.223</v>
      </c>
      <c r="II13" s="28" t="s">
        <v>23</v>
      </c>
    </row>
    <row r="14" spans="1:243" s="27" customFormat="1" ht="36.75" customHeight="1">
      <c r="A14" s="25">
        <v>1.02</v>
      </c>
      <c r="B14" s="68" t="s">
        <v>59</v>
      </c>
      <c r="C14" s="60" t="s">
        <v>27</v>
      </c>
      <c r="D14" s="69">
        <v>1</v>
      </c>
      <c r="E14" s="61" t="s">
        <v>60</v>
      </c>
      <c r="F14" s="58"/>
      <c r="G14" s="62"/>
      <c r="H14" s="30"/>
      <c r="I14" s="29" t="s">
        <v>24</v>
      </c>
      <c r="J14" s="31">
        <f aca="true" t="shared" si="0" ref="J14:J21">IF(I14="Less(-)",-1,1)</f>
        <v>1</v>
      </c>
      <c r="K14" s="32" t="s">
        <v>25</v>
      </c>
      <c r="L14" s="32" t="s">
        <v>4</v>
      </c>
      <c r="M14" s="63"/>
      <c r="N14" s="64">
        <f aca="true" t="shared" si="1" ref="N14:N21">M14*D14</f>
        <v>0</v>
      </c>
      <c r="O14" s="63"/>
      <c r="P14" s="63"/>
      <c r="Q14" s="57"/>
      <c r="R14" s="56">
        <f aca="true" t="shared" si="2" ref="R14:R21">N14*Q14</f>
        <v>0</v>
      </c>
      <c r="S14" s="65">
        <f aca="true" t="shared" si="3" ref="S14:S21">N14+P14+R14</f>
        <v>0</v>
      </c>
      <c r="T14" s="57"/>
      <c r="U14" s="56">
        <f aca="true" t="shared" si="4" ref="U14:U21">S14*T14</f>
        <v>0</v>
      </c>
      <c r="V14" s="66">
        <f aca="true" t="shared" si="5" ref="V14:V21">S14+U14</f>
        <v>0</v>
      </c>
      <c r="W14" s="56"/>
      <c r="X14" s="66"/>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5">
        <f aca="true" t="shared" si="6" ref="BA14:BA21">N14</f>
        <v>0</v>
      </c>
      <c r="BB14" s="67">
        <f aca="true" t="shared" si="7" ref="BB14:BB21">N14+O14+P14+R14</f>
        <v>0</v>
      </c>
      <c r="BC14" s="26" t="str">
        <f aca="true" t="shared" si="8" ref="BC14:BC21">SpellNumber(L14,BB14)</f>
        <v>INR Zero Only</v>
      </c>
      <c r="IA14" s="27">
        <v>1.02</v>
      </c>
      <c r="IB14" s="59" t="s">
        <v>59</v>
      </c>
      <c r="IC14" s="27" t="s">
        <v>27</v>
      </c>
      <c r="ID14" s="27">
        <v>1</v>
      </c>
      <c r="IE14" s="28" t="s">
        <v>60</v>
      </c>
      <c r="IF14" s="28"/>
      <c r="IG14" s="28"/>
      <c r="IH14" s="28"/>
      <c r="II14" s="28"/>
    </row>
    <row r="15" spans="1:243" s="27" customFormat="1" ht="35.25" customHeight="1">
      <c r="A15" s="25">
        <v>1.03</v>
      </c>
      <c r="B15" s="68" t="s">
        <v>64</v>
      </c>
      <c r="C15" s="60" t="s">
        <v>51</v>
      </c>
      <c r="D15" s="69">
        <v>30</v>
      </c>
      <c r="E15" s="61" t="s">
        <v>60</v>
      </c>
      <c r="F15" s="58"/>
      <c r="G15" s="62"/>
      <c r="H15" s="30"/>
      <c r="I15" s="29" t="s">
        <v>24</v>
      </c>
      <c r="J15" s="31">
        <f t="shared" si="0"/>
        <v>1</v>
      </c>
      <c r="K15" s="32" t="s">
        <v>25</v>
      </c>
      <c r="L15" s="32" t="s">
        <v>4</v>
      </c>
      <c r="M15" s="63"/>
      <c r="N15" s="64">
        <f t="shared" si="1"/>
        <v>0</v>
      </c>
      <c r="O15" s="63"/>
      <c r="P15" s="63"/>
      <c r="Q15" s="57"/>
      <c r="R15" s="56">
        <f t="shared" si="2"/>
        <v>0</v>
      </c>
      <c r="S15" s="65">
        <f t="shared" si="3"/>
        <v>0</v>
      </c>
      <c r="T15" s="57"/>
      <c r="U15" s="56">
        <f t="shared" si="4"/>
        <v>0</v>
      </c>
      <c r="V15" s="66">
        <f t="shared" si="5"/>
        <v>0</v>
      </c>
      <c r="W15" s="56"/>
      <c r="X15" s="66"/>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65">
        <f t="shared" si="6"/>
        <v>0</v>
      </c>
      <c r="BB15" s="67">
        <f t="shared" si="7"/>
        <v>0</v>
      </c>
      <c r="BC15" s="26" t="str">
        <f t="shared" si="8"/>
        <v>INR Zero Only</v>
      </c>
      <c r="IA15" s="27">
        <v>1.03</v>
      </c>
      <c r="IB15" s="59" t="s">
        <v>64</v>
      </c>
      <c r="IC15" s="27" t="s">
        <v>51</v>
      </c>
      <c r="ID15" s="27">
        <v>30</v>
      </c>
      <c r="IE15" s="28" t="s">
        <v>60</v>
      </c>
      <c r="IF15" s="28"/>
      <c r="IG15" s="28"/>
      <c r="IH15" s="28"/>
      <c r="II15" s="28"/>
    </row>
    <row r="16" spans="1:243" s="27" customFormat="1" ht="53.25" customHeight="1">
      <c r="A16" s="25">
        <v>2.01</v>
      </c>
      <c r="B16" s="68" t="s">
        <v>65</v>
      </c>
      <c r="C16" s="60" t="s">
        <v>52</v>
      </c>
      <c r="D16" s="69">
        <v>1</v>
      </c>
      <c r="E16" s="70" t="s">
        <v>61</v>
      </c>
      <c r="F16" s="58"/>
      <c r="G16" s="62"/>
      <c r="H16" s="30"/>
      <c r="I16" s="29" t="s">
        <v>24</v>
      </c>
      <c r="J16" s="31">
        <f t="shared" si="0"/>
        <v>1</v>
      </c>
      <c r="K16" s="32" t="s">
        <v>25</v>
      </c>
      <c r="L16" s="32" t="s">
        <v>4</v>
      </c>
      <c r="M16" s="63"/>
      <c r="N16" s="64">
        <f t="shared" si="1"/>
        <v>0</v>
      </c>
      <c r="O16" s="63"/>
      <c r="P16" s="63"/>
      <c r="Q16" s="57"/>
      <c r="R16" s="56">
        <f t="shared" si="2"/>
        <v>0</v>
      </c>
      <c r="S16" s="65">
        <f t="shared" si="3"/>
        <v>0</v>
      </c>
      <c r="T16" s="57"/>
      <c r="U16" s="56">
        <f t="shared" si="4"/>
        <v>0</v>
      </c>
      <c r="V16" s="66">
        <f t="shared" si="5"/>
        <v>0</v>
      </c>
      <c r="W16" s="56"/>
      <c r="X16" s="66"/>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65">
        <f t="shared" si="6"/>
        <v>0</v>
      </c>
      <c r="BB16" s="67">
        <f t="shared" si="7"/>
        <v>0</v>
      </c>
      <c r="BC16" s="26" t="str">
        <f t="shared" si="8"/>
        <v>INR Zero Only</v>
      </c>
      <c r="IA16" s="27">
        <v>2.01</v>
      </c>
      <c r="IB16" s="59" t="s">
        <v>65</v>
      </c>
      <c r="IC16" s="27" t="s">
        <v>52</v>
      </c>
      <c r="ID16" s="27">
        <v>1</v>
      </c>
      <c r="IE16" s="28" t="s">
        <v>61</v>
      </c>
      <c r="IF16" s="28"/>
      <c r="IG16" s="28"/>
      <c r="IH16" s="28"/>
      <c r="II16" s="28"/>
    </row>
    <row r="17" spans="1:243" s="27" customFormat="1" ht="35.25" customHeight="1">
      <c r="A17" s="25">
        <v>2.02</v>
      </c>
      <c r="B17" s="68" t="s">
        <v>66</v>
      </c>
      <c r="C17" s="60" t="s">
        <v>30</v>
      </c>
      <c r="D17" s="69">
        <v>1</v>
      </c>
      <c r="E17" s="70" t="s">
        <v>61</v>
      </c>
      <c r="F17" s="58"/>
      <c r="G17" s="62"/>
      <c r="H17" s="30"/>
      <c r="I17" s="29" t="s">
        <v>24</v>
      </c>
      <c r="J17" s="31">
        <f t="shared" si="0"/>
        <v>1</v>
      </c>
      <c r="K17" s="32" t="s">
        <v>25</v>
      </c>
      <c r="L17" s="32" t="s">
        <v>4</v>
      </c>
      <c r="M17" s="63"/>
      <c r="N17" s="64">
        <f t="shared" si="1"/>
        <v>0</v>
      </c>
      <c r="O17" s="63"/>
      <c r="P17" s="63"/>
      <c r="Q17" s="57"/>
      <c r="R17" s="56">
        <f t="shared" si="2"/>
        <v>0</v>
      </c>
      <c r="S17" s="65">
        <f t="shared" si="3"/>
        <v>0</v>
      </c>
      <c r="T17" s="57"/>
      <c r="U17" s="56">
        <f t="shared" si="4"/>
        <v>0</v>
      </c>
      <c r="V17" s="66">
        <f t="shared" si="5"/>
        <v>0</v>
      </c>
      <c r="W17" s="56"/>
      <c r="X17" s="66"/>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65">
        <f t="shared" si="6"/>
        <v>0</v>
      </c>
      <c r="BB17" s="67">
        <f t="shared" si="7"/>
        <v>0</v>
      </c>
      <c r="BC17" s="26" t="str">
        <f t="shared" si="8"/>
        <v>INR Zero Only</v>
      </c>
      <c r="IA17" s="27">
        <v>2.02</v>
      </c>
      <c r="IB17" s="59" t="s">
        <v>66</v>
      </c>
      <c r="IC17" s="27" t="s">
        <v>30</v>
      </c>
      <c r="ID17" s="27">
        <v>1</v>
      </c>
      <c r="IE17" s="28" t="s">
        <v>61</v>
      </c>
      <c r="IF17" s="28"/>
      <c r="IG17" s="28"/>
      <c r="IH17" s="28"/>
      <c r="II17" s="28"/>
    </row>
    <row r="18" spans="1:243" s="27" customFormat="1" ht="35.25" customHeight="1">
      <c r="A18" s="25">
        <v>2.03</v>
      </c>
      <c r="B18" s="68" t="s">
        <v>67</v>
      </c>
      <c r="C18" s="60" t="s">
        <v>54</v>
      </c>
      <c r="D18" s="69">
        <v>1</v>
      </c>
      <c r="E18" s="70" t="s">
        <v>61</v>
      </c>
      <c r="F18" s="58"/>
      <c r="G18" s="62"/>
      <c r="H18" s="30"/>
      <c r="I18" s="29" t="s">
        <v>24</v>
      </c>
      <c r="J18" s="31">
        <f t="shared" si="0"/>
        <v>1</v>
      </c>
      <c r="K18" s="32" t="s">
        <v>25</v>
      </c>
      <c r="L18" s="32" t="s">
        <v>4</v>
      </c>
      <c r="M18" s="63"/>
      <c r="N18" s="64">
        <f t="shared" si="1"/>
        <v>0</v>
      </c>
      <c r="O18" s="63"/>
      <c r="P18" s="63"/>
      <c r="Q18" s="57"/>
      <c r="R18" s="56">
        <f t="shared" si="2"/>
        <v>0</v>
      </c>
      <c r="S18" s="65">
        <f t="shared" si="3"/>
        <v>0</v>
      </c>
      <c r="T18" s="57"/>
      <c r="U18" s="56">
        <f t="shared" si="4"/>
        <v>0</v>
      </c>
      <c r="V18" s="66">
        <f t="shared" si="5"/>
        <v>0</v>
      </c>
      <c r="W18" s="56"/>
      <c r="X18" s="66"/>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65">
        <f t="shared" si="6"/>
        <v>0</v>
      </c>
      <c r="BB18" s="67">
        <f t="shared" si="7"/>
        <v>0</v>
      </c>
      <c r="BC18" s="26" t="str">
        <f t="shared" si="8"/>
        <v>INR Zero Only</v>
      </c>
      <c r="IA18" s="27">
        <v>2.03</v>
      </c>
      <c r="IB18" s="59" t="s">
        <v>67</v>
      </c>
      <c r="IC18" s="27" t="s">
        <v>54</v>
      </c>
      <c r="ID18" s="27">
        <v>1</v>
      </c>
      <c r="IE18" s="28" t="s">
        <v>61</v>
      </c>
      <c r="IF18" s="28"/>
      <c r="IG18" s="28"/>
      <c r="IH18" s="28"/>
      <c r="II18" s="28"/>
    </row>
    <row r="19" spans="1:243" s="27" customFormat="1" ht="35.25" customHeight="1">
      <c r="A19" s="25">
        <v>2.04</v>
      </c>
      <c r="B19" s="68" t="s">
        <v>69</v>
      </c>
      <c r="C19" s="60" t="s">
        <v>55</v>
      </c>
      <c r="D19" s="69">
        <v>1</v>
      </c>
      <c r="E19" s="70" t="s">
        <v>61</v>
      </c>
      <c r="F19" s="58"/>
      <c r="G19" s="62"/>
      <c r="H19" s="30"/>
      <c r="I19" s="29" t="s">
        <v>24</v>
      </c>
      <c r="J19" s="31">
        <f t="shared" si="0"/>
        <v>1</v>
      </c>
      <c r="K19" s="32" t="s">
        <v>25</v>
      </c>
      <c r="L19" s="32" t="s">
        <v>4</v>
      </c>
      <c r="M19" s="63"/>
      <c r="N19" s="64">
        <f t="shared" si="1"/>
        <v>0</v>
      </c>
      <c r="O19" s="63"/>
      <c r="P19" s="63"/>
      <c r="Q19" s="57"/>
      <c r="R19" s="56">
        <f t="shared" si="2"/>
        <v>0</v>
      </c>
      <c r="S19" s="65">
        <f t="shared" si="3"/>
        <v>0</v>
      </c>
      <c r="T19" s="57"/>
      <c r="U19" s="56">
        <f t="shared" si="4"/>
        <v>0</v>
      </c>
      <c r="V19" s="66">
        <f t="shared" si="5"/>
        <v>0</v>
      </c>
      <c r="W19" s="56"/>
      <c r="X19" s="66"/>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65">
        <f t="shared" si="6"/>
        <v>0</v>
      </c>
      <c r="BB19" s="67">
        <f t="shared" si="7"/>
        <v>0</v>
      </c>
      <c r="BC19" s="26" t="str">
        <f t="shared" si="8"/>
        <v>INR Zero Only</v>
      </c>
      <c r="IA19" s="27">
        <v>2.04</v>
      </c>
      <c r="IB19" s="59" t="s">
        <v>69</v>
      </c>
      <c r="IC19" s="27" t="s">
        <v>55</v>
      </c>
      <c r="ID19" s="27">
        <v>1</v>
      </c>
      <c r="IE19" s="28" t="s">
        <v>61</v>
      </c>
      <c r="IF19" s="28"/>
      <c r="IG19" s="28"/>
      <c r="IH19" s="28"/>
      <c r="II19" s="28"/>
    </row>
    <row r="20" spans="1:243" s="27" customFormat="1" ht="36" customHeight="1">
      <c r="A20" s="25">
        <v>2.05</v>
      </c>
      <c r="B20" s="68" t="s">
        <v>68</v>
      </c>
      <c r="C20" s="60" t="s">
        <v>56</v>
      </c>
      <c r="D20" s="69">
        <v>1</v>
      </c>
      <c r="E20" s="70" t="s">
        <v>61</v>
      </c>
      <c r="F20" s="58"/>
      <c r="G20" s="62"/>
      <c r="H20" s="30"/>
      <c r="I20" s="29" t="s">
        <v>24</v>
      </c>
      <c r="J20" s="31">
        <f t="shared" si="0"/>
        <v>1</v>
      </c>
      <c r="K20" s="32" t="s">
        <v>25</v>
      </c>
      <c r="L20" s="32" t="s">
        <v>4</v>
      </c>
      <c r="M20" s="63"/>
      <c r="N20" s="64">
        <f t="shared" si="1"/>
        <v>0</v>
      </c>
      <c r="O20" s="63"/>
      <c r="P20" s="63"/>
      <c r="Q20" s="57"/>
      <c r="R20" s="56">
        <f t="shared" si="2"/>
        <v>0</v>
      </c>
      <c r="S20" s="65">
        <f t="shared" si="3"/>
        <v>0</v>
      </c>
      <c r="T20" s="57"/>
      <c r="U20" s="56">
        <f t="shared" si="4"/>
        <v>0</v>
      </c>
      <c r="V20" s="66">
        <f t="shared" si="5"/>
        <v>0</v>
      </c>
      <c r="W20" s="56"/>
      <c r="X20" s="66"/>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65">
        <f t="shared" si="6"/>
        <v>0</v>
      </c>
      <c r="BB20" s="67">
        <f t="shared" si="7"/>
        <v>0</v>
      </c>
      <c r="BC20" s="26" t="str">
        <f t="shared" si="8"/>
        <v>INR Zero Only</v>
      </c>
      <c r="IA20" s="27">
        <v>2.05</v>
      </c>
      <c r="IB20" s="59" t="s">
        <v>68</v>
      </c>
      <c r="IC20" s="27" t="s">
        <v>56</v>
      </c>
      <c r="ID20" s="27">
        <v>1</v>
      </c>
      <c r="IE20" s="28" t="s">
        <v>61</v>
      </c>
      <c r="IF20" s="28" t="s">
        <v>28</v>
      </c>
      <c r="IG20" s="28" t="s">
        <v>27</v>
      </c>
      <c r="IH20" s="28">
        <v>213</v>
      </c>
      <c r="II20" s="28" t="s">
        <v>23</v>
      </c>
    </row>
    <row r="21" spans="1:243" s="27" customFormat="1" ht="43.5" customHeight="1">
      <c r="A21" s="25">
        <v>2.06</v>
      </c>
      <c r="B21" s="68" t="s">
        <v>70</v>
      </c>
      <c r="C21" s="60" t="s">
        <v>57</v>
      </c>
      <c r="D21" s="69">
        <v>1</v>
      </c>
      <c r="E21" s="70" t="s">
        <v>61</v>
      </c>
      <c r="F21" s="58"/>
      <c r="G21" s="62"/>
      <c r="H21" s="30"/>
      <c r="I21" s="29" t="s">
        <v>24</v>
      </c>
      <c r="J21" s="31">
        <f t="shared" si="0"/>
        <v>1</v>
      </c>
      <c r="K21" s="32" t="s">
        <v>25</v>
      </c>
      <c r="L21" s="32" t="s">
        <v>4</v>
      </c>
      <c r="M21" s="63"/>
      <c r="N21" s="64">
        <f t="shared" si="1"/>
        <v>0</v>
      </c>
      <c r="O21" s="63"/>
      <c r="P21" s="63"/>
      <c r="Q21" s="57"/>
      <c r="R21" s="56">
        <f t="shared" si="2"/>
        <v>0</v>
      </c>
      <c r="S21" s="65">
        <f t="shared" si="3"/>
        <v>0</v>
      </c>
      <c r="T21" s="57"/>
      <c r="U21" s="56">
        <f t="shared" si="4"/>
        <v>0</v>
      </c>
      <c r="V21" s="66">
        <f t="shared" si="5"/>
        <v>0</v>
      </c>
      <c r="W21" s="56"/>
      <c r="X21" s="66"/>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65">
        <f t="shared" si="6"/>
        <v>0</v>
      </c>
      <c r="BB21" s="67">
        <f t="shared" si="7"/>
        <v>0</v>
      </c>
      <c r="BC21" s="26" t="str">
        <f t="shared" si="8"/>
        <v>INR Zero Only</v>
      </c>
      <c r="IA21" s="27">
        <v>2.06</v>
      </c>
      <c r="IB21" s="59" t="s">
        <v>70</v>
      </c>
      <c r="IC21" s="27" t="s">
        <v>57</v>
      </c>
      <c r="ID21" s="27">
        <v>1</v>
      </c>
      <c r="IE21" s="28" t="s">
        <v>61</v>
      </c>
      <c r="IF21" s="28" t="s">
        <v>28</v>
      </c>
      <c r="IG21" s="28" t="s">
        <v>27</v>
      </c>
      <c r="IH21" s="28">
        <v>213</v>
      </c>
      <c r="II21" s="28" t="s">
        <v>23</v>
      </c>
    </row>
    <row r="22" spans="1:243" s="27" customFormat="1" ht="24.75" customHeight="1">
      <c r="A22" s="34" t="s">
        <v>29</v>
      </c>
      <c r="B22" s="35"/>
      <c r="C22" s="36"/>
      <c r="D22" s="37"/>
      <c r="E22" s="37"/>
      <c r="F22" s="37"/>
      <c r="G22" s="37"/>
      <c r="H22" s="38"/>
      <c r="I22" s="38"/>
      <c r="J22" s="38"/>
      <c r="K22" s="38"/>
      <c r="L22" s="39"/>
      <c r="BA22" s="40">
        <f>SUM(BA13:BA21)</f>
        <v>0</v>
      </c>
      <c r="BB22" s="40">
        <f>SUM(BB13:BB21)</f>
        <v>0</v>
      </c>
      <c r="BC22" s="26" t="str">
        <f>SpellNumber($E$2,BB22)</f>
        <v>INR Zero Only</v>
      </c>
      <c r="IE22" s="28">
        <v>4</v>
      </c>
      <c r="IF22" s="28" t="s">
        <v>28</v>
      </c>
      <c r="IG22" s="28" t="s">
        <v>30</v>
      </c>
      <c r="IH22" s="28">
        <v>10</v>
      </c>
      <c r="II22" s="28" t="s">
        <v>23</v>
      </c>
    </row>
    <row r="23" spans="1:243" s="49" customFormat="1" ht="54.75" customHeight="1" hidden="1">
      <c r="A23" s="35" t="s">
        <v>31</v>
      </c>
      <c r="B23" s="41"/>
      <c r="C23" s="42"/>
      <c r="D23" s="43"/>
      <c r="E23" s="54" t="s">
        <v>32</v>
      </c>
      <c r="F23" s="55"/>
      <c r="G23" s="44"/>
      <c r="H23" s="45"/>
      <c r="I23" s="45"/>
      <c r="J23" s="45"/>
      <c r="K23" s="46"/>
      <c r="L23" s="47"/>
      <c r="M23" s="48" t="s">
        <v>33</v>
      </c>
      <c r="O23" s="27"/>
      <c r="P23" s="27"/>
      <c r="Q23" s="27"/>
      <c r="R23" s="27"/>
      <c r="S23" s="27"/>
      <c r="BA23" s="50">
        <f>IF(ISBLANK(F23),0,IF(E23="Excess (+)",ROUND(BA22+(BA22*F23),2),IF(E23="Less (-)",ROUND(BA22+(BA22*F23*(-1)),2),0)))</f>
        <v>0</v>
      </c>
      <c r="BB23" s="51">
        <f>ROUND(BA23,0)</f>
        <v>0</v>
      </c>
      <c r="BC23" s="52" t="str">
        <f>SpellNumber(L23,BB23)</f>
        <v> Zero Only</v>
      </c>
      <c r="IE23" s="53"/>
      <c r="IF23" s="53"/>
      <c r="IG23" s="53"/>
      <c r="IH23" s="53"/>
      <c r="II23" s="53"/>
    </row>
    <row r="24" spans="1:243" s="49" customFormat="1" ht="43.5" customHeight="1">
      <c r="A24" s="34" t="s">
        <v>34</v>
      </c>
      <c r="B24" s="34"/>
      <c r="C24" s="74" t="str">
        <f>SpellNumber($E$2,BB22)</f>
        <v>INR Zero Only</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IE24" s="53"/>
      <c r="IF24" s="53"/>
      <c r="IG24" s="53"/>
      <c r="IH24" s="53"/>
      <c r="II24" s="53"/>
    </row>
    <row r="25" ht="15"/>
    <row r="26" ht="15"/>
    <row r="27" ht="15"/>
    <row r="28" ht="15"/>
    <row r="29" ht="15"/>
    <row r="30" ht="15"/>
    <row r="32" ht="15"/>
    <row r="33" ht="15"/>
    <row r="34" ht="15"/>
    <row r="35" ht="15"/>
  </sheetData>
  <sheetProtection password="8F23" sheet="1"/>
  <mergeCells count="8">
    <mergeCell ref="A9:BC9"/>
    <mergeCell ref="C24:BC24"/>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O13:P21 M13:M21">
      <formula1>0</formula1>
      <formula2>999999999999999</formula2>
    </dataValidation>
    <dataValidation type="list" allowBlank="1" showInputMessage="1" showErrorMessage="1" sqref="L15 L16 L17 L18 L19 L13 L14 L21 L20">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type="decimal" allowBlank="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21">
      <formula1>"Partial Conversion,Full Conversion"</formula1>
      <formula2>0</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3:U21">
      <formula1>0</formula1>
      <formula2>999999999999999</formula2>
    </dataValidation>
    <dataValidation allowBlank="1" showInputMessage="1" showErrorMessage="1" promptTitle="Quantity" prompt="Please enter the Quantity for this item. " errorTitle="Invalid Entry" error="Only Numeric Values are allowed. " sqref="F13:F21"/>
  </dataValidations>
  <printOptions/>
  <pageMargins left="0.35" right="0.240277777777778" top="0.75" bottom="0.440277777777778" header="0.511805555555556" footer="0.511805555555556"/>
  <pageSetup horizontalDpi="300" verticalDpi="300" orientation="landscape" paperSize="8" scale="59"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4.25">
      <c r="E6" s="80" t="s">
        <v>35</v>
      </c>
      <c r="F6" s="80"/>
      <c r="G6" s="80"/>
      <c r="H6" s="80"/>
      <c r="I6" s="80"/>
      <c r="J6" s="80"/>
      <c r="K6" s="80"/>
    </row>
    <row r="7" spans="5:11" ht="14.25">
      <c r="E7" s="81"/>
      <c r="F7" s="81"/>
      <c r="G7" s="81"/>
      <c r="H7" s="81"/>
      <c r="I7" s="81"/>
      <c r="J7" s="81"/>
      <c r="K7" s="81"/>
    </row>
    <row r="8" spans="5:11" ht="14.25">
      <c r="E8" s="81"/>
      <c r="F8" s="81"/>
      <c r="G8" s="81"/>
      <c r="H8" s="81"/>
      <c r="I8" s="81"/>
      <c r="J8" s="81"/>
      <c r="K8" s="81"/>
    </row>
    <row r="9" spans="5:11" ht="14.25">
      <c r="E9" s="81"/>
      <c r="F9" s="81"/>
      <c r="G9" s="81"/>
      <c r="H9" s="81"/>
      <c r="I9" s="81"/>
      <c r="J9" s="81"/>
      <c r="K9" s="81"/>
    </row>
    <row r="10" spans="5:11" ht="14.25">
      <c r="E10" s="81"/>
      <c r="F10" s="81"/>
      <c r="G10" s="81"/>
      <c r="H10" s="81"/>
      <c r="I10" s="81"/>
      <c r="J10" s="81"/>
      <c r="K10" s="81"/>
    </row>
    <row r="11" spans="5:11" ht="14.25">
      <c r="E11" s="81"/>
      <c r="F11" s="81"/>
      <c r="G11" s="81"/>
      <c r="H11" s="81"/>
      <c r="I11" s="81"/>
      <c r="J11" s="81"/>
      <c r="K11" s="81"/>
    </row>
    <row r="12" spans="5:11" ht="14.25">
      <c r="E12" s="81"/>
      <c r="F12" s="81"/>
      <c r="G12" s="81"/>
      <c r="H12" s="81"/>
      <c r="I12" s="81"/>
      <c r="J12" s="81"/>
      <c r="K12" s="81"/>
    </row>
    <row r="13" spans="5:11" ht="14.25">
      <c r="E13" s="81"/>
      <c r="F13" s="81"/>
      <c r="G13" s="81"/>
      <c r="H13" s="81"/>
      <c r="I13" s="81"/>
      <c r="J13" s="81"/>
      <c r="K13" s="81"/>
    </row>
    <row r="14" spans="5:11" ht="14.2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2017-08-17T07:42:03Z</cp:lastPrinted>
  <dcterms:created xsi:type="dcterms:W3CDTF">2009-01-30T06:42:42Z</dcterms:created>
  <dcterms:modified xsi:type="dcterms:W3CDTF">2022-03-22T05:54:17Z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