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<sst xmlns="http://schemas.openxmlformats.org/spreadsheetml/2006/main" count="152" uniqueCount="67">
  <si>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</si>
  <si>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</si>
  <si>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</si>
  <si>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</si>
  <si>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</si>
  <si>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</si>
  <si>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</si>
  <si>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</si>
  <si>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</si>
  <si>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</si>
  <si>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</si>
  <si>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</si>
  <si>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</si>
  <si>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</si>
  <si>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</si>
  <si>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</si>
  <si>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</si>
  <si>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</si>
  <si>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</si>
  <si>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</si>
  <si>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</si>
  <si>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</si>
  <si>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</si>
  <si>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</si>
  <si>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</si>
  <si>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</si>
  <si>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</si>
  <si>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</si>
  <si>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</si>
  <si>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</si>
  <si>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</si>
  <si>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</si>
  <si>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</si>
  <si>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</si>
  <si>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</si>
  <si>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</si>
  <si>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</si>
  <si>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</si>
  <si>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</si>
  <si>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</si>
  <si>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</si>
  <si>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</si>
  <si>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</si>
  <si>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</si>
  <si>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</si>
  <si>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</si>
  <si>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</si>
  <si>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</si>
  <si>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</si>
  <si>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kg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</si>
  <si>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</si>
  <si>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27/C/D3/2022-23</t>
  </si>
  <si>
    <t>Name of Work: Replacment of existing glass block/bricks with aluminium louvers at main entrance (mess side) of RA Tower</t>
  </si>
  <si>
    <t>STEEL WORK</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</si>
  <si>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</si>
  <si>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</si>
  <si>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10 x 120 mm</t>
  </si>
  <si>
    <t>REPAIRS TO BUILDING</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</si>
  <si>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</si>
  <si>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and Demolishing</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</si>
  <si>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</si>
  <si>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</si>
  <si>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</si>
  <si>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</si>
  <si>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MINOR CIVIL MAINTENANCE WORK:</t>
  </si>
  <si>
    <t xml:space="preserve">Taking out existing Glass bricks fixed on exposed wall &amp; stacking of material within 50 metre lead as per direction of Engineer-in Charge. (Scaffolding to be paid saperately)    
</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</si>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</sst>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view="pageBreakPreview" zoomScaleNormal="85" zoomScaleSheetLayoutView="100" zoomScalePageLayoutView="0" workbookViewId="0" topLeftCell="A11">
      <selection activeCell="B14" sqref="B1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52</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51</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53</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53</v>
      </c>
      <c r="IE13" s="22"/>
      <c r="IF13" s="22"/>
      <c r="IG13" s="22"/>
      <c r="IH13" s="22"/>
      <c r="II13" s="22"/>
    </row>
    <row r="14" spans="1:243" s="21" customFormat="1" ht="157.5">
      <c r="A14" s="57">
        <v>1.01</v>
      </c>
      <c r="B14" s="58" t="s">
        <v>54</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54</v>
      </c>
      <c r="IE14" s="22"/>
      <c r="IF14" s="22"/>
      <c r="IG14" s="22"/>
      <c r="IH14" s="22"/>
      <c r="II14" s="22"/>
    </row>
    <row r="15" spans="1:243" s="21" customFormat="1" ht="28.5" customHeight="1">
      <c r="A15" s="57">
        <v>1.02</v>
      </c>
      <c r="B15" s="58" t="s">
        <v>55</v>
      </c>
      <c r="C15" s="33"/>
      <c r="D15" s="33">
        <v>75</v>
      </c>
      <c r="E15" s="59" t="s">
        <v>46</v>
      </c>
      <c r="F15" s="60">
        <v>102.85</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7713.75</v>
      </c>
      <c r="BB15" s="51">
        <f>BA15+SUM(N15:AZ15)</f>
        <v>7713.75</v>
      </c>
      <c r="BC15" s="56" t="str">
        <f>SpellNumber(L15,BB15)</f>
        <v>INR  Seven Thousand Seven Hundred &amp; Thirteen  and Paise Seventy Five Only</v>
      </c>
      <c r="IA15" s="21">
        <v>1.02</v>
      </c>
      <c r="IB15" s="21" t="s">
        <v>55</v>
      </c>
      <c r="ID15" s="21">
        <v>75</v>
      </c>
      <c r="IE15" s="22" t="s">
        <v>46</v>
      </c>
      <c r="IF15" s="22"/>
      <c r="IG15" s="22"/>
      <c r="IH15" s="22"/>
      <c r="II15" s="22"/>
    </row>
    <row r="16" spans="1:243" s="21" customFormat="1" ht="42.75">
      <c r="A16" s="57">
        <v>1.03</v>
      </c>
      <c r="B16" s="58" t="s">
        <v>56</v>
      </c>
      <c r="C16" s="33"/>
      <c r="D16" s="33">
        <v>75</v>
      </c>
      <c r="E16" s="59" t="s">
        <v>46</v>
      </c>
      <c r="F16" s="60">
        <v>126.79</v>
      </c>
      <c r="G16" s="43"/>
      <c r="H16" s="37"/>
      <c r="I16" s="38" t="s">
        <v>33</v>
      </c>
      <c r="J16" s="39">
        <f aca="true" t="shared" si="0" ref="J16:J22">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2">total_amount_ba($B$2,$D$2,D16,F16,J16,K16,M16)</f>
        <v>9509.25</v>
      </c>
      <c r="BB16" s="51">
        <f aca="true" t="shared" si="2" ref="BB16:BB22">BA16+SUM(N16:AZ16)</f>
        <v>9509.25</v>
      </c>
      <c r="BC16" s="56" t="str">
        <f aca="true" t="shared" si="3" ref="BC16:BC22">SpellNumber(L16,BB16)</f>
        <v>INR  Nine Thousand Five Hundred &amp; Nine  and Paise Twenty Five Only</v>
      </c>
      <c r="IA16" s="21">
        <v>1.03</v>
      </c>
      <c r="IB16" s="21" t="s">
        <v>56</v>
      </c>
      <c r="ID16" s="21">
        <v>75</v>
      </c>
      <c r="IE16" s="22" t="s">
        <v>46</v>
      </c>
      <c r="IF16" s="22"/>
      <c r="IG16" s="22"/>
      <c r="IH16" s="22"/>
      <c r="II16" s="22"/>
    </row>
    <row r="17" spans="1:243" s="21" customFormat="1" ht="15.75">
      <c r="A17" s="57">
        <v>2</v>
      </c>
      <c r="B17" s="58" t="s">
        <v>57</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v>
      </c>
      <c r="IB17" s="21" t="s">
        <v>57</v>
      </c>
      <c r="IE17" s="22"/>
      <c r="IF17" s="22"/>
      <c r="IG17" s="22"/>
      <c r="IH17" s="22"/>
      <c r="II17" s="22"/>
    </row>
    <row r="18" spans="1:243" s="21" customFormat="1" ht="409.5">
      <c r="A18" s="57">
        <v>2.01</v>
      </c>
      <c r="B18" s="58" t="s">
        <v>58</v>
      </c>
      <c r="C18" s="33"/>
      <c r="D18" s="33">
        <v>180</v>
      </c>
      <c r="E18" s="59" t="s">
        <v>43</v>
      </c>
      <c r="F18" s="60">
        <v>249.89</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44980.2</v>
      </c>
      <c r="BB18" s="51">
        <f t="shared" si="2"/>
        <v>44980.2</v>
      </c>
      <c r="BC18" s="56" t="str">
        <f t="shared" si="3"/>
        <v>INR  Forty Four Thousand Nine Hundred &amp; Eighty  and Paise Twenty Only</v>
      </c>
      <c r="IA18" s="21">
        <v>2.01</v>
      </c>
      <c r="IB18" s="21" t="s">
        <v>58</v>
      </c>
      <c r="ID18" s="21">
        <v>180</v>
      </c>
      <c r="IE18" s="22" t="s">
        <v>43</v>
      </c>
      <c r="IF18" s="22"/>
      <c r="IG18" s="22"/>
      <c r="IH18" s="22"/>
      <c r="II18" s="22"/>
    </row>
    <row r="19" spans="1:243" s="21" customFormat="1" ht="18" customHeight="1">
      <c r="A19" s="57">
        <v>2.02</v>
      </c>
      <c r="B19" s="58" t="s">
        <v>59</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2.02</v>
      </c>
      <c r="IB19" s="21" t="s">
        <v>59</v>
      </c>
      <c r="IE19" s="22"/>
      <c r="IF19" s="22"/>
      <c r="IG19" s="22"/>
      <c r="IH19" s="22"/>
      <c r="II19" s="22"/>
    </row>
    <row r="20" spans="1:243" s="21" customFormat="1" ht="33" customHeight="1">
      <c r="A20" s="57">
        <v>2.03</v>
      </c>
      <c r="B20" s="58" t="s">
        <v>50</v>
      </c>
      <c r="C20" s="33"/>
      <c r="D20" s="33">
        <v>10</v>
      </c>
      <c r="E20" s="59" t="s">
        <v>45</v>
      </c>
      <c r="F20" s="60">
        <v>192.33</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1923.3</v>
      </c>
      <c r="BB20" s="51">
        <f t="shared" si="2"/>
        <v>1923.3</v>
      </c>
      <c r="BC20" s="56" t="str">
        <f t="shared" si="3"/>
        <v>INR  One Thousand Nine Hundred &amp; Twenty Three  and Paise Thirty Only</v>
      </c>
      <c r="IA20" s="21">
        <v>2.03</v>
      </c>
      <c r="IB20" s="21" t="s">
        <v>50</v>
      </c>
      <c r="ID20" s="21">
        <v>10</v>
      </c>
      <c r="IE20" s="22" t="s">
        <v>45</v>
      </c>
      <c r="IF20" s="22"/>
      <c r="IG20" s="22"/>
      <c r="IH20" s="22"/>
      <c r="II20" s="22"/>
    </row>
    <row r="21" spans="1:243" s="21" customFormat="1" ht="18" customHeight="1">
      <c r="A21" s="57">
        <v>3</v>
      </c>
      <c r="B21" s="58" t="s">
        <v>60</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3</v>
      </c>
      <c r="IB21" s="21" t="s">
        <v>60</v>
      </c>
      <c r="IE21" s="22"/>
      <c r="IF21" s="22"/>
      <c r="IG21" s="22"/>
      <c r="IH21" s="22"/>
      <c r="II21" s="22"/>
    </row>
    <row r="22" spans="1:243" s="21" customFormat="1" ht="362.25">
      <c r="A22" s="57">
        <v>3.01</v>
      </c>
      <c r="B22" s="58" t="s">
        <v>61</v>
      </c>
      <c r="C22" s="33"/>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3.01</v>
      </c>
      <c r="IB22" s="21" t="s">
        <v>61</v>
      </c>
      <c r="IE22" s="22"/>
      <c r="IF22" s="22"/>
      <c r="IG22" s="22"/>
      <c r="IH22" s="22"/>
      <c r="II22" s="22"/>
    </row>
    <row r="23" spans="1:243" s="21" customFormat="1" ht="18" customHeight="1">
      <c r="A23" s="57">
        <v>3.02</v>
      </c>
      <c r="B23" s="58" t="s">
        <v>62</v>
      </c>
      <c r="C23" s="33"/>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3.02</v>
      </c>
      <c r="IB23" s="21" t="s">
        <v>62</v>
      </c>
      <c r="IE23" s="22"/>
      <c r="IF23" s="22"/>
      <c r="IG23" s="22"/>
      <c r="IH23" s="22"/>
      <c r="II23" s="22"/>
    </row>
    <row r="24" spans="1:243" s="21" customFormat="1" ht="78.75">
      <c r="A24" s="57">
        <v>3.03</v>
      </c>
      <c r="B24" s="58" t="s">
        <v>63</v>
      </c>
      <c r="C24" s="33"/>
      <c r="D24" s="33">
        <v>900</v>
      </c>
      <c r="E24" s="59" t="s">
        <v>49</v>
      </c>
      <c r="F24" s="60">
        <v>380.49</v>
      </c>
      <c r="G24" s="43"/>
      <c r="H24" s="37"/>
      <c r="I24" s="38" t="s">
        <v>33</v>
      </c>
      <c r="J24" s="39">
        <f>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total_amount_ba($B$2,$D$2,D24,F24,J24,K24,M24)</f>
        <v>342441</v>
      </c>
      <c r="BB24" s="51">
        <f>BA24+SUM(N24:AZ24)</f>
        <v>342441</v>
      </c>
      <c r="BC24" s="56" t="str">
        <f>SpellNumber(L24,BB24)</f>
        <v>INR  Three Lakh Forty Two Thousand Four Hundred &amp; Forty One  Only</v>
      </c>
      <c r="IA24" s="21">
        <v>3.03</v>
      </c>
      <c r="IB24" s="21" t="s">
        <v>63</v>
      </c>
      <c r="ID24" s="21">
        <v>900</v>
      </c>
      <c r="IE24" s="22" t="s">
        <v>49</v>
      </c>
      <c r="IF24" s="22"/>
      <c r="IG24" s="22"/>
      <c r="IH24" s="22"/>
      <c r="II24" s="22"/>
    </row>
    <row r="25" spans="1:243" s="21" customFormat="1" ht="18" customHeight="1">
      <c r="A25" s="57">
        <v>4</v>
      </c>
      <c r="B25" s="58" t="s">
        <v>64</v>
      </c>
      <c r="C25" s="33"/>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4</v>
      </c>
      <c r="IB25" s="21" t="s">
        <v>64</v>
      </c>
      <c r="IE25" s="22"/>
      <c r="IF25" s="22"/>
      <c r="IG25" s="22"/>
      <c r="IH25" s="22"/>
      <c r="II25" s="22"/>
    </row>
    <row r="26" spans="1:243" s="21" customFormat="1" ht="64.5" customHeight="1">
      <c r="A26" s="57">
        <v>4.01</v>
      </c>
      <c r="B26" s="58" t="s">
        <v>65</v>
      </c>
      <c r="C26" s="33"/>
      <c r="D26" s="33">
        <v>45</v>
      </c>
      <c r="E26" s="59" t="s">
        <v>66</v>
      </c>
      <c r="F26" s="60">
        <v>97.22</v>
      </c>
      <c r="G26" s="43"/>
      <c r="H26" s="37"/>
      <c r="I26" s="38" t="s">
        <v>33</v>
      </c>
      <c r="J26" s="39">
        <f>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total_amount_ba($B$2,$D$2,D26,F26,J26,K26,M26)</f>
        <v>4374.9</v>
      </c>
      <c r="BB26" s="51">
        <f>BA26+SUM(N26:AZ26)</f>
        <v>4374.9</v>
      </c>
      <c r="BC26" s="56" t="str">
        <f>SpellNumber(L26,BB26)</f>
        <v>INR  Four Thousand Three Hundred &amp; Seventy Four  and Paise Ninety Only</v>
      </c>
      <c r="IA26" s="21">
        <v>4.01</v>
      </c>
      <c r="IB26" s="75" t="s">
        <v>65</v>
      </c>
      <c r="ID26" s="21">
        <v>45</v>
      </c>
      <c r="IE26" s="22" t="s">
        <v>66</v>
      </c>
      <c r="IF26" s="22"/>
      <c r="IG26" s="22"/>
      <c r="IH26" s="22"/>
      <c r="II26" s="22"/>
    </row>
    <row r="27" spans="1:55" ht="42.75">
      <c r="A27" s="44" t="s">
        <v>35</v>
      </c>
      <c r="B27" s="45"/>
      <c r="C27" s="46"/>
      <c r="D27" s="74"/>
      <c r="E27" s="74"/>
      <c r="F27" s="74"/>
      <c r="G27" s="34"/>
      <c r="H27" s="47"/>
      <c r="I27" s="47"/>
      <c r="J27" s="47"/>
      <c r="K27" s="47"/>
      <c r="L27" s="48"/>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55">
        <f>SUM(BA13:BA26)</f>
        <v>410942.4</v>
      </c>
      <c r="BB27" s="55">
        <f>SUM(BB13:BB26)</f>
        <v>410942.4</v>
      </c>
      <c r="BC27" s="56" t="str">
        <f>SpellNumber($E$2,BB27)</f>
        <v>INR  Four Lakh Ten Thousand Nine Hundred &amp; Forty Two  and Paise Forty Only</v>
      </c>
    </row>
    <row r="28" spans="1:55" ht="46.5" customHeight="1">
      <c r="A28" s="24" t="s">
        <v>36</v>
      </c>
      <c r="B28" s="25"/>
      <c r="C28" s="26"/>
      <c r="D28" s="71"/>
      <c r="E28" s="72" t="s">
        <v>44</v>
      </c>
      <c r="F28" s="73"/>
      <c r="G28" s="27"/>
      <c r="H28" s="28"/>
      <c r="I28" s="28"/>
      <c r="J28" s="28"/>
      <c r="K28" s="29"/>
      <c r="L28" s="30"/>
      <c r="M28" s="31"/>
      <c r="N28" s="32"/>
      <c r="O28" s="21"/>
      <c r="P28" s="21"/>
      <c r="Q28" s="21"/>
      <c r="R28" s="21"/>
      <c r="S28" s="21"/>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53">
        <f>IF(ISBLANK(F28),0,IF(E28="Excess (+)",ROUND(BA27+(BA27*F28),2),IF(E28="Less (-)",ROUND(BA27+(BA27*F28*(-1)),2),IF(E28="At Par",BA27,0))))</f>
        <v>0</v>
      </c>
      <c r="BB28" s="54">
        <f>ROUND(BA28,0)</f>
        <v>0</v>
      </c>
      <c r="BC28" s="36" t="str">
        <f>SpellNumber($E$2,BB28)</f>
        <v>INR Zero Only</v>
      </c>
    </row>
    <row r="29" spans="1:55" ht="45.75" customHeight="1">
      <c r="A29" s="23" t="s">
        <v>37</v>
      </c>
      <c r="B29" s="23"/>
      <c r="C29" s="61" t="str">
        <f>SpellNumber($E$2,BB28)</f>
        <v>INR Zero Only</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1" ht="15"/>
    <row r="2092" ht="15"/>
    <row r="2093" ht="15"/>
    <row r="2094" ht="15"/>
    <row r="2095" ht="15"/>
    <row r="2096" ht="15"/>
    <row r="2097" ht="15"/>
    <row r="2098" ht="15"/>
    <row r="2099" ht="15"/>
    <row r="2100" ht="15"/>
    <row r="2101" ht="15"/>
    <row r="2102" ht="15"/>
    <row r="2104" ht="15"/>
    <row r="2105" ht="15"/>
    <row r="2106" ht="15"/>
    <row r="2107" ht="15"/>
    <row r="2108" ht="15"/>
    <row r="2109" ht="15"/>
    <row r="2110" ht="15"/>
    <row r="2111" ht="15"/>
  </sheetData>
  <sheetProtection password="8F23" sheet="1"/>
  <mergeCells count="16">
    <mergeCell ref="D25:BC25"/>
    <mergeCell ref="D17:BC17"/>
    <mergeCell ref="D19:BC19"/>
    <mergeCell ref="D21:BC21"/>
    <mergeCell ref="D22:BC22"/>
    <mergeCell ref="D23:BC23"/>
    <mergeCell ref="C29:BC29"/>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E2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IF(#REF!&lt;&gt;"Select",99.9,0)</formula2>
    </dataValidation>
    <dataValidation allowBlank="1" showInputMessage="1" showErrorMessage="1" promptTitle="Units" prompt="Please enter Units in text" sqref="D15:E16 D20:E20 D18:E18 D24:E24 D26:E26">
      <formula1>0</formula1>
      <formula2>0</formula2>
    </dataValidation>
    <dataValidation type="decimal" allowBlank="1" showInputMessage="1" showErrorMessage="1" promptTitle="Quantity" prompt="Please enter the Quantity for this item. " errorTitle="Invalid Entry" error="Only Numeric Values are allowed. " sqref="F15:F16 F20 F18 F24 F26">
      <formula1>0</formula1>
      <formula2>999999999999999</formula2>
    </dataValidation>
    <dataValidation type="list" allowBlank="1" showErrorMessage="1" sqref="D13:D14 D21:D23 K20 D19 K18 D17 K15:K16 K24 K26 D2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20:H20 G18:H18 G24:H24 G26:H26">
      <formula1>0</formula1>
      <formula2>999999999999999</formula2>
    </dataValidation>
    <dataValidation allowBlank="1" showInputMessage="1" showErrorMessage="1" promptTitle="Addition / Deduction" prompt="Please Choose the correct One" sqref="J15:J16 J20 J18 J24 J26">
      <formula1>0</formula1>
      <formula2>0</formula2>
    </dataValidation>
    <dataValidation type="list" showErrorMessage="1" sqref="I15:I16 I20 I18 I24 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20:O20 N18:O18 N24:O24 N26: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20 R18 R24 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20 Q18 Q24 Q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20 M18 M24 M26">
      <formula1>0</formula1>
      <formula2>999999999999999</formula2>
    </dataValidation>
    <dataValidation type="list" allowBlank="1" showInputMessage="1" showErrorMessage="1" sqref="L13 L14 L15 L16 L17 L18 L19 L20 L21 L22 L23 L24 L26 L2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6">
      <formula1>0</formula1>
      <formula2>0</formula2>
    </dataValidation>
    <dataValidation type="decimal" allowBlank="1" showErrorMessage="1" errorTitle="Invalid Entry" error="Only Numeric Values are allowed. " sqref="A13:A2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2022-06-17T12:48:25Z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