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<sst xmlns="http://schemas.openxmlformats.org/spreadsheetml/2006/main" count="249" uniqueCount="102">
  <si>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</si>
  <si>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</si>
  <si>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</si>
  <si>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</si>
  <si>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</si>
  <si>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</si>
  <si>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</si>
  <si>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</si>
  <si>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</si>
  <si>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</si>
  <si>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</si>
  <si>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</si>
  <si>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</si>
  <si>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</si>
  <si>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</si>
  <si>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</si>
  <si>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</si>
  <si>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</si>
  <si>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</si>
  <si>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</si>
  <si>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</si>
  <si>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</si>
  <si>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</si>
  <si>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</si>
  <si>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</si>
  <si>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</si>
  <si>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</si>
  <si>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</si>
  <si>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</si>
  <si>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</si>
  <si>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</si>
  <si>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</si>
  <si>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</si>
  <si>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</si>
  <si>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</si>
  <si>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</si>
  <si>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</si>
  <si>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</si>
  <si>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</si>
  <si>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</si>
  <si>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</si>
  <si>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</si>
  <si>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</si>
  <si>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</si>
  <si>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</si>
  <si>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</si>
  <si>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</si>
  <si>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</si>
  <si>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</si>
  <si>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</si>
  <si>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</si>
  <si>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</si>
  <si>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</si>
  <si>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</si>
  <si>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</si>
  <si>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</si>
  <si>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</si>
  <si>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</si>
  <si>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</si>
  <si>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</si>
  <si>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</si>
  <si>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</si>
  <si>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each</t>
  </si>
  <si>
    <r>
      <t xml:space="preserve">TOTAL AMOUNT  
           in
     </t>
    </r>
    <r>
      <rPr>
        <b/>
        <sz val="11"/>
        <color indexed="10"/>
        <rFont val="Arial"/>
        <family val="2"/>
      </rPr>
      <t xml:space="preserve"> Rs.      P</t>
    </r>
  </si>
  <si>
    <t>ROOFING</t>
  </si>
  <si>
    <t>metre</t>
  </si>
  <si>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</si>
  <si>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</si>
  <si>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</si>
  <si>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</si>
  <si>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</si>
  <si>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</si>
  <si>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</si>
  <si>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item no.4</t>
  </si>
  <si>
    <t>item no.6</t>
  </si>
  <si>
    <t>item no.7</t>
  </si>
  <si>
    <t>item no.9</t>
  </si>
  <si>
    <t>item no.11</t>
  </si>
  <si>
    <t>item no.12</t>
  </si>
  <si>
    <t>item no.13</t>
  </si>
  <si>
    <t>item no.14</t>
  </si>
  <si>
    <t>item no.15</t>
  </si>
  <si>
    <t>item no.16</t>
  </si>
  <si>
    <t>item no.17</t>
  </si>
  <si>
    <t>item no.19</t>
  </si>
  <si>
    <t>item no.20</t>
  </si>
  <si>
    <t>item no.21</t>
  </si>
  <si>
    <t>Dismantling old plaster or skirting raking out joints and cleaning the surface for plaster including disposal of rubbish to the dumping ground within 50 metres lead.</t>
  </si>
  <si>
    <t>WATER PROOFING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</si>
  <si>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</si>
  <si>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</si>
  <si>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</si>
  <si>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applying 12 mm thick (average) premixed formulated one coat gypsum lightweight plaster having additives and light weight aggregates as vermiculite/ perlite respectively conforming to IS: 2547 (Part - 1 &amp; II) 1976, applied on hacked / uneven background such as bare brick/ block/ RCC work on walls &amp; ceiling at all floors and locations, finished in smooth line and level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</si>
  <si>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</si>
  <si>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</si>
  <si>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</si>
  <si>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</si>
  <si>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With cement mortar 1:4 (1 cement : 4 fine sand)</t>
  </si>
  <si>
    <t>Dismantling and Demolishing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</si>
  <si>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</si>
  <si>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Name of Work: Water proofing treatment  of Substation-3 inclulding touchup painting inside the panel room.</t>
  </si>
  <si>
    <t>Contract No:   27/C/D2/2022-23/02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</si>
</sst>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100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101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63</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64</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64</v>
      </c>
      <c r="IC13" s="22" t="s">
        <v>55</v>
      </c>
      <c r="IE13" s="23"/>
      <c r="IF13" s="23" t="s">
        <v>34</v>
      </c>
      <c r="IG13" s="23" t="s">
        <v>35</v>
      </c>
      <c r="IH13" s="23">
        <v>10</v>
      </c>
      <c r="II13" s="23" t="s">
        <v>36</v>
      </c>
    </row>
    <row r="14" spans="1:243" s="22" customFormat="1" ht="156.75">
      <c r="A14" s="59">
        <v>1.01</v>
      </c>
      <c r="B14" s="64" t="s">
        <v>89</v>
      </c>
      <c r="C14" s="39" t="s">
        <v>56</v>
      </c>
      <c r="D14" s="61">
        <v>1</v>
      </c>
      <c r="E14" s="62" t="s">
        <v>62</v>
      </c>
      <c r="F14" s="63">
        <v>233.75</v>
      </c>
      <c r="G14" s="40"/>
      <c r="H14" s="24"/>
      <c r="I14" s="47" t="s">
        <v>38</v>
      </c>
      <c r="J14" s="48">
        <f aca="true" t="shared" si="0" ref="J14:J33">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33">ROUND(total_amount_ba($B$2,$D$2,D14,F14,J14,K14,M14),0)</f>
        <v>234</v>
      </c>
      <c r="BB14" s="54">
        <f aca="true" t="shared" si="2" ref="BB14:BB33">BA14+SUM(N14:AZ14)</f>
        <v>234</v>
      </c>
      <c r="BC14" s="50" t="str">
        <f aca="true" t="shared" si="3" ref="BC14:BC33">SpellNumber(L14,BB14)</f>
        <v>INR  Two Hundred &amp; Thirty Four  Only</v>
      </c>
      <c r="IA14" s="22">
        <v>1.01</v>
      </c>
      <c r="IB14" s="22" t="s">
        <v>89</v>
      </c>
      <c r="IC14" s="22" t="s">
        <v>56</v>
      </c>
      <c r="ID14" s="22">
        <v>1</v>
      </c>
      <c r="IE14" s="23" t="s">
        <v>62</v>
      </c>
      <c r="IF14" s="23" t="s">
        <v>40</v>
      </c>
      <c r="IG14" s="23" t="s">
        <v>35</v>
      </c>
      <c r="IH14" s="23">
        <v>123.223</v>
      </c>
      <c r="II14" s="23" t="s">
        <v>37</v>
      </c>
    </row>
    <row r="15" spans="1:243" s="22" customFormat="1" ht="99.75">
      <c r="A15" s="59">
        <v>1.02</v>
      </c>
      <c r="B15" s="60" t="s">
        <v>90</v>
      </c>
      <c r="C15" s="39" t="s">
        <v>57</v>
      </c>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7"/>
      <c r="IA15" s="22">
        <v>1.02</v>
      </c>
      <c r="IB15" s="22" t="s">
        <v>90</v>
      </c>
      <c r="IC15" s="22" t="s">
        <v>57</v>
      </c>
      <c r="IE15" s="23"/>
      <c r="IF15" s="23" t="s">
        <v>41</v>
      </c>
      <c r="IG15" s="23" t="s">
        <v>42</v>
      </c>
      <c r="IH15" s="23">
        <v>213</v>
      </c>
      <c r="II15" s="23" t="s">
        <v>37</v>
      </c>
    </row>
    <row r="16" spans="1:243" s="22" customFormat="1" ht="28.5">
      <c r="A16" s="59">
        <v>1.03</v>
      </c>
      <c r="B16" s="60" t="s">
        <v>91</v>
      </c>
      <c r="C16" s="39" t="s">
        <v>73</v>
      </c>
      <c r="D16" s="61">
        <v>1</v>
      </c>
      <c r="E16" s="62" t="s">
        <v>65</v>
      </c>
      <c r="F16" s="63">
        <v>280.35</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280</v>
      </c>
      <c r="BB16" s="54">
        <f t="shared" si="2"/>
        <v>280</v>
      </c>
      <c r="BC16" s="50" t="str">
        <f t="shared" si="3"/>
        <v>INR  Two Hundred &amp; Eighty  Only</v>
      </c>
      <c r="IA16" s="22">
        <v>1.03</v>
      </c>
      <c r="IB16" s="22" t="s">
        <v>91</v>
      </c>
      <c r="IC16" s="22" t="s">
        <v>73</v>
      </c>
      <c r="ID16" s="22">
        <v>1</v>
      </c>
      <c r="IE16" s="23" t="s">
        <v>65</v>
      </c>
      <c r="IF16" s="23"/>
      <c r="IG16" s="23"/>
      <c r="IH16" s="23"/>
      <c r="II16" s="23"/>
    </row>
    <row r="17" spans="1:243" s="22" customFormat="1" ht="15.75">
      <c r="A17" s="59">
        <v>2</v>
      </c>
      <c r="B17" s="60" t="s">
        <v>53</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v>
      </c>
      <c r="IB17" s="22" t="s">
        <v>53</v>
      </c>
      <c r="IC17" s="22" t="s">
        <v>58</v>
      </c>
      <c r="IE17" s="23"/>
      <c r="IF17" s="23"/>
      <c r="IG17" s="23"/>
      <c r="IH17" s="23"/>
      <c r="II17" s="23"/>
    </row>
    <row r="18" spans="1:243" s="22" customFormat="1" ht="85.5">
      <c r="A18" s="59">
        <v>2.01</v>
      </c>
      <c r="B18" s="60" t="s">
        <v>68</v>
      </c>
      <c r="C18" s="39" t="s">
        <v>74</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2.01</v>
      </c>
      <c r="IB18" s="22" t="s">
        <v>68</v>
      </c>
      <c r="IC18" s="22" t="s">
        <v>74</v>
      </c>
      <c r="IE18" s="23"/>
      <c r="IF18" s="23"/>
      <c r="IG18" s="23"/>
      <c r="IH18" s="23"/>
      <c r="II18" s="23"/>
    </row>
    <row r="19" spans="1:243" s="22" customFormat="1" ht="28.5">
      <c r="A19" s="59">
        <v>2.02</v>
      </c>
      <c r="B19" s="60" t="s">
        <v>67</v>
      </c>
      <c r="C19" s="39" t="s">
        <v>75</v>
      </c>
      <c r="D19" s="61">
        <v>21</v>
      </c>
      <c r="E19" s="62" t="s">
        <v>52</v>
      </c>
      <c r="F19" s="63">
        <v>81.32</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1708</v>
      </c>
      <c r="BB19" s="54">
        <f t="shared" si="2"/>
        <v>1708</v>
      </c>
      <c r="BC19" s="50" t="str">
        <f t="shared" si="3"/>
        <v>INR  One Thousand Seven Hundred &amp; Eight  Only</v>
      </c>
      <c r="IA19" s="22">
        <v>2.02</v>
      </c>
      <c r="IB19" s="22" t="s">
        <v>67</v>
      </c>
      <c r="IC19" s="22" t="s">
        <v>75</v>
      </c>
      <c r="ID19" s="22">
        <v>21</v>
      </c>
      <c r="IE19" s="23" t="s">
        <v>52</v>
      </c>
      <c r="IF19" s="23"/>
      <c r="IG19" s="23"/>
      <c r="IH19" s="23"/>
      <c r="II19" s="23"/>
    </row>
    <row r="20" spans="1:243" s="22" customFormat="1" ht="30.75" customHeight="1">
      <c r="A20" s="59">
        <v>2.03</v>
      </c>
      <c r="B20" s="60" t="s">
        <v>92</v>
      </c>
      <c r="C20" s="39" t="s">
        <v>59</v>
      </c>
      <c r="D20" s="61">
        <v>21</v>
      </c>
      <c r="E20" s="62" t="s">
        <v>52</v>
      </c>
      <c r="F20" s="63">
        <v>318.67</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6692</v>
      </c>
      <c r="BB20" s="54">
        <f t="shared" si="2"/>
        <v>6692</v>
      </c>
      <c r="BC20" s="50" t="str">
        <f t="shared" si="3"/>
        <v>INR  Six Thousand Six Hundred &amp; Ninety Two  Only</v>
      </c>
      <c r="IA20" s="22">
        <v>2.03</v>
      </c>
      <c r="IB20" s="22" t="s">
        <v>92</v>
      </c>
      <c r="IC20" s="22" t="s">
        <v>59</v>
      </c>
      <c r="ID20" s="22">
        <v>21</v>
      </c>
      <c r="IE20" s="23" t="s">
        <v>52</v>
      </c>
      <c r="IF20" s="23" t="s">
        <v>34</v>
      </c>
      <c r="IG20" s="23" t="s">
        <v>43</v>
      </c>
      <c r="IH20" s="23">
        <v>10</v>
      </c>
      <c r="II20" s="23" t="s">
        <v>37</v>
      </c>
    </row>
    <row r="21" spans="1:243" s="22" customFormat="1" ht="28.5">
      <c r="A21" s="59">
        <v>2.04</v>
      </c>
      <c r="B21" s="60" t="s">
        <v>93</v>
      </c>
      <c r="C21" s="39" t="s">
        <v>76</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IA21" s="22">
        <v>2.04</v>
      </c>
      <c r="IB21" s="22" t="s">
        <v>93</v>
      </c>
      <c r="IC21" s="22" t="s">
        <v>76</v>
      </c>
      <c r="IE21" s="23"/>
      <c r="IF21" s="23"/>
      <c r="IG21" s="23"/>
      <c r="IH21" s="23"/>
      <c r="II21" s="23"/>
    </row>
    <row r="22" spans="1:243" s="22" customFormat="1" ht="28.5">
      <c r="A22" s="59">
        <v>2.05</v>
      </c>
      <c r="B22" s="60" t="s">
        <v>94</v>
      </c>
      <c r="C22" s="39" t="s">
        <v>60</v>
      </c>
      <c r="D22" s="61">
        <v>60</v>
      </c>
      <c r="E22" s="62" t="s">
        <v>52</v>
      </c>
      <c r="F22" s="63">
        <v>16.65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999</v>
      </c>
      <c r="BB22" s="54">
        <f t="shared" si="2"/>
        <v>999</v>
      </c>
      <c r="BC22" s="50" t="str">
        <f t="shared" si="3"/>
        <v>INR  Nine Hundred &amp; Ninety Nine  Only</v>
      </c>
      <c r="IA22" s="22">
        <v>2.05</v>
      </c>
      <c r="IB22" s="22" t="s">
        <v>94</v>
      </c>
      <c r="IC22" s="22" t="s">
        <v>60</v>
      </c>
      <c r="ID22" s="22">
        <v>60</v>
      </c>
      <c r="IE22" s="23" t="s">
        <v>52</v>
      </c>
      <c r="IF22" s="23" t="s">
        <v>40</v>
      </c>
      <c r="IG22" s="23" t="s">
        <v>35</v>
      </c>
      <c r="IH22" s="23">
        <v>123.223</v>
      </c>
      <c r="II22" s="23" t="s">
        <v>37</v>
      </c>
    </row>
    <row r="23" spans="1:243" s="22" customFormat="1" ht="71.25">
      <c r="A23" s="59">
        <v>2.06</v>
      </c>
      <c r="B23" s="60" t="s">
        <v>95</v>
      </c>
      <c r="C23" s="39" t="s">
        <v>77</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2.06</v>
      </c>
      <c r="IB23" s="22" t="s">
        <v>95</v>
      </c>
      <c r="IC23" s="22" t="s">
        <v>77</v>
      </c>
      <c r="IE23" s="23"/>
      <c r="IF23" s="23" t="s">
        <v>44</v>
      </c>
      <c r="IG23" s="23" t="s">
        <v>45</v>
      </c>
      <c r="IH23" s="23">
        <v>10</v>
      </c>
      <c r="II23" s="23" t="s">
        <v>37</v>
      </c>
    </row>
    <row r="24" spans="1:243" s="22" customFormat="1" ht="28.5">
      <c r="A24" s="59">
        <v>2.07</v>
      </c>
      <c r="B24" s="60" t="s">
        <v>96</v>
      </c>
      <c r="C24" s="39" t="s">
        <v>78</v>
      </c>
      <c r="D24" s="61">
        <v>188</v>
      </c>
      <c r="E24" s="62" t="s">
        <v>52</v>
      </c>
      <c r="F24" s="63">
        <v>49.8</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9362</v>
      </c>
      <c r="BB24" s="54">
        <f t="shared" si="2"/>
        <v>9362</v>
      </c>
      <c r="BC24" s="50" t="str">
        <f t="shared" si="3"/>
        <v>INR  Nine Thousand Three Hundred &amp; Sixty Two  Only</v>
      </c>
      <c r="IA24" s="22">
        <v>2.07</v>
      </c>
      <c r="IB24" s="22" t="s">
        <v>96</v>
      </c>
      <c r="IC24" s="22" t="s">
        <v>78</v>
      </c>
      <c r="ID24" s="22">
        <v>188</v>
      </c>
      <c r="IE24" s="23" t="s">
        <v>52</v>
      </c>
      <c r="IF24" s="23"/>
      <c r="IG24" s="23"/>
      <c r="IH24" s="23"/>
      <c r="II24" s="23"/>
    </row>
    <row r="25" spans="1:243" s="22" customFormat="1" ht="57">
      <c r="A25" s="59">
        <v>2.08</v>
      </c>
      <c r="B25" s="60" t="s">
        <v>69</v>
      </c>
      <c r="C25" s="39" t="s">
        <v>79</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2.08</v>
      </c>
      <c r="IB25" s="22" t="s">
        <v>69</v>
      </c>
      <c r="IC25" s="22" t="s">
        <v>79</v>
      </c>
      <c r="IE25" s="23"/>
      <c r="IF25" s="23" t="s">
        <v>41</v>
      </c>
      <c r="IG25" s="23" t="s">
        <v>42</v>
      </c>
      <c r="IH25" s="23">
        <v>213</v>
      </c>
      <c r="II25" s="23" t="s">
        <v>37</v>
      </c>
    </row>
    <row r="26" spans="1:243" s="22" customFormat="1" ht="28.5">
      <c r="A26" s="59">
        <v>2.09</v>
      </c>
      <c r="B26" s="60" t="s">
        <v>70</v>
      </c>
      <c r="C26" s="39" t="s">
        <v>80</v>
      </c>
      <c r="D26" s="61">
        <v>153</v>
      </c>
      <c r="E26" s="62" t="s">
        <v>52</v>
      </c>
      <c r="F26" s="63">
        <v>75.88</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11610</v>
      </c>
      <c r="BB26" s="54">
        <f t="shared" si="2"/>
        <v>11610</v>
      </c>
      <c r="BC26" s="50" t="str">
        <f t="shared" si="3"/>
        <v>INR  Eleven Thousand Six Hundred &amp; Ten  Only</v>
      </c>
      <c r="IA26" s="22">
        <v>2.09</v>
      </c>
      <c r="IB26" s="22" t="s">
        <v>70</v>
      </c>
      <c r="IC26" s="22" t="s">
        <v>80</v>
      </c>
      <c r="ID26" s="22">
        <v>153</v>
      </c>
      <c r="IE26" s="23" t="s">
        <v>52</v>
      </c>
      <c r="IF26" s="23"/>
      <c r="IG26" s="23"/>
      <c r="IH26" s="23"/>
      <c r="II26" s="23"/>
    </row>
    <row r="27" spans="1:243" s="22" customFormat="1" ht="15.75">
      <c r="A27" s="59">
        <v>3</v>
      </c>
      <c r="B27" s="60" t="s">
        <v>71</v>
      </c>
      <c r="C27" s="39" t="s">
        <v>81</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22">
        <v>3</v>
      </c>
      <c r="IB27" s="22" t="s">
        <v>71</v>
      </c>
      <c r="IC27" s="22" t="s">
        <v>81</v>
      </c>
      <c r="IE27" s="23"/>
      <c r="IF27" s="23"/>
      <c r="IG27" s="23"/>
      <c r="IH27" s="23"/>
      <c r="II27" s="23"/>
    </row>
    <row r="28" spans="1:243" s="22" customFormat="1" ht="142.5">
      <c r="A28" s="59">
        <v>3.01</v>
      </c>
      <c r="B28" s="60" t="s">
        <v>72</v>
      </c>
      <c r="C28" s="39" t="s">
        <v>82</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3.01</v>
      </c>
      <c r="IB28" s="22" t="s">
        <v>72</v>
      </c>
      <c r="IC28" s="22" t="s">
        <v>82</v>
      </c>
      <c r="IE28" s="23"/>
      <c r="IF28" s="23"/>
      <c r="IG28" s="23"/>
      <c r="IH28" s="23"/>
      <c r="II28" s="23"/>
    </row>
    <row r="29" spans="1:243" s="22" customFormat="1" ht="28.5">
      <c r="A29" s="59">
        <v>3.02</v>
      </c>
      <c r="B29" s="60" t="s">
        <v>97</v>
      </c>
      <c r="C29" s="39" t="s">
        <v>83</v>
      </c>
      <c r="D29" s="61">
        <v>3</v>
      </c>
      <c r="E29" s="62" t="s">
        <v>52</v>
      </c>
      <c r="F29" s="63">
        <v>405.34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1216</v>
      </c>
      <c r="BB29" s="54">
        <f t="shared" si="2"/>
        <v>1216</v>
      </c>
      <c r="BC29" s="50" t="str">
        <f t="shared" si="3"/>
        <v>INR  One Thousand Two Hundred &amp; Sixteen  Only</v>
      </c>
      <c r="IA29" s="22">
        <v>3.02</v>
      </c>
      <c r="IB29" s="22" t="s">
        <v>97</v>
      </c>
      <c r="IC29" s="22" t="s">
        <v>83</v>
      </c>
      <c r="ID29" s="22">
        <v>3</v>
      </c>
      <c r="IE29" s="23" t="s">
        <v>52</v>
      </c>
      <c r="IF29" s="23"/>
      <c r="IG29" s="23"/>
      <c r="IH29" s="23"/>
      <c r="II29" s="23"/>
    </row>
    <row r="30" spans="1:243" s="22" customFormat="1" ht="15.75">
      <c r="A30" s="59">
        <v>4</v>
      </c>
      <c r="B30" s="60" t="s">
        <v>98</v>
      </c>
      <c r="C30" s="39" t="s">
        <v>61</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22">
        <v>4</v>
      </c>
      <c r="IB30" s="22" t="s">
        <v>98</v>
      </c>
      <c r="IC30" s="22" t="s">
        <v>61</v>
      </c>
      <c r="IE30" s="23"/>
      <c r="IF30" s="23"/>
      <c r="IG30" s="23"/>
      <c r="IH30" s="23"/>
      <c r="II30" s="23"/>
    </row>
    <row r="31" spans="1:243" s="22" customFormat="1" ht="71.25">
      <c r="A31" s="59">
        <v>4.01</v>
      </c>
      <c r="B31" s="60" t="s">
        <v>87</v>
      </c>
      <c r="C31" s="39" t="s">
        <v>84</v>
      </c>
      <c r="D31" s="61">
        <v>21</v>
      </c>
      <c r="E31" s="62" t="s">
        <v>52</v>
      </c>
      <c r="F31" s="63">
        <v>39.5</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830</v>
      </c>
      <c r="BB31" s="54">
        <f t="shared" si="2"/>
        <v>830</v>
      </c>
      <c r="BC31" s="50" t="str">
        <f t="shared" si="3"/>
        <v>INR  Eight Hundred &amp; Thirty  Only</v>
      </c>
      <c r="IA31" s="22">
        <v>4.01</v>
      </c>
      <c r="IB31" s="22" t="s">
        <v>87</v>
      </c>
      <c r="IC31" s="22" t="s">
        <v>84</v>
      </c>
      <c r="ID31" s="22">
        <v>21</v>
      </c>
      <c r="IE31" s="23" t="s">
        <v>52</v>
      </c>
      <c r="IF31" s="23"/>
      <c r="IG31" s="23"/>
      <c r="IH31" s="23"/>
      <c r="II31" s="23"/>
    </row>
    <row r="32" spans="1:243" s="22" customFormat="1" ht="15.75">
      <c r="A32" s="59">
        <v>5</v>
      </c>
      <c r="B32" s="60" t="s">
        <v>88</v>
      </c>
      <c r="C32" s="39" t="s">
        <v>85</v>
      </c>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c r="IA32" s="22">
        <v>5</v>
      </c>
      <c r="IB32" s="22" t="s">
        <v>88</v>
      </c>
      <c r="IC32" s="22" t="s">
        <v>85</v>
      </c>
      <c r="IE32" s="23"/>
      <c r="IF32" s="23"/>
      <c r="IG32" s="23"/>
      <c r="IH32" s="23"/>
      <c r="II32" s="23"/>
    </row>
    <row r="33" spans="1:243" s="22" customFormat="1" ht="45.75" customHeight="1">
      <c r="A33" s="59">
        <v>5.01</v>
      </c>
      <c r="B33" s="60" t="s">
        <v>99</v>
      </c>
      <c r="C33" s="39" t="s">
        <v>86</v>
      </c>
      <c r="D33" s="61">
        <v>316</v>
      </c>
      <c r="E33" s="62" t="s">
        <v>52</v>
      </c>
      <c r="F33" s="63">
        <v>415.73</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131371</v>
      </c>
      <c r="BB33" s="54">
        <f t="shared" si="2"/>
        <v>131371</v>
      </c>
      <c r="BC33" s="50" t="str">
        <f t="shared" si="3"/>
        <v>INR  One Lakh Thirty One Thousand Three Hundred &amp; Seventy One  Only</v>
      </c>
      <c r="IA33" s="22">
        <v>5.01</v>
      </c>
      <c r="IB33" s="22" t="s">
        <v>99</v>
      </c>
      <c r="IC33" s="22" t="s">
        <v>86</v>
      </c>
      <c r="ID33" s="22">
        <v>316</v>
      </c>
      <c r="IE33" s="23" t="s">
        <v>52</v>
      </c>
      <c r="IF33" s="23"/>
      <c r="IG33" s="23"/>
      <c r="IH33" s="23"/>
      <c r="II33" s="23"/>
    </row>
    <row r="34" spans="1:55" ht="28.5">
      <c r="A34" s="25" t="s">
        <v>46</v>
      </c>
      <c r="B34" s="26"/>
      <c r="C34" s="27"/>
      <c r="D34" s="43"/>
      <c r="E34" s="43"/>
      <c r="F34" s="43"/>
      <c r="G34" s="43"/>
      <c r="H34" s="55"/>
      <c r="I34" s="55"/>
      <c r="J34" s="55"/>
      <c r="K34" s="55"/>
      <c r="L34" s="56"/>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57">
        <f>SUM(BA13:BA33)</f>
        <v>164302</v>
      </c>
      <c r="BB34" s="58">
        <f>SUM(BB13:BB33)</f>
        <v>164302</v>
      </c>
      <c r="BC34" s="50" t="str">
        <f>SpellNumber(L34,BB34)</f>
        <v>  One Lakh Sixty Four Thousand Three Hundred &amp; Two  Only</v>
      </c>
    </row>
    <row r="35" spans="1:55" ht="39.75" customHeight="1">
      <c r="A35" s="26" t="s">
        <v>47</v>
      </c>
      <c r="B35" s="28"/>
      <c r="C35" s="29"/>
      <c r="D35" s="30"/>
      <c r="E35" s="44" t="s">
        <v>54</v>
      </c>
      <c r="F35" s="45"/>
      <c r="G35" s="31"/>
      <c r="H35" s="32"/>
      <c r="I35" s="32"/>
      <c r="J35" s="32"/>
      <c r="K35" s="33"/>
      <c r="L35" s="34"/>
      <c r="M35" s="35"/>
      <c r="N35" s="36"/>
      <c r="O35" s="22"/>
      <c r="P35" s="22"/>
      <c r="Q35" s="22"/>
      <c r="R35" s="22"/>
      <c r="S35" s="22"/>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f>IF(ISBLANK(F35),0,IF(E35="Excess (+)",ROUND(BA34+(BA34*F35),2),IF(E35="Less (-)",ROUND(BA34+(BA34*F35*(-1)),2),IF(E35="At Par",BA34,0))))</f>
        <v>0</v>
      </c>
      <c r="BB35" s="38">
        <f>ROUND(BA35,0)</f>
        <v>0</v>
      </c>
      <c r="BC35" s="21" t="str">
        <f>SpellNumber($E$2,BB35)</f>
        <v>INR Zero Only</v>
      </c>
    </row>
    <row r="36" spans="1:55" ht="18">
      <c r="A36" s="25" t="s">
        <v>48</v>
      </c>
      <c r="B36" s="25"/>
      <c r="C36" s="69" t="str">
        <f>SpellNumber($E$2,BB35)</f>
        <v>INR Zero Only</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3" ht="15"/>
    <row r="324" ht="15"/>
    <row r="325" ht="15"/>
    <row r="327" ht="15"/>
    <row r="328" ht="15"/>
    <row r="329" ht="15"/>
    <row r="330" ht="15"/>
    <row r="331" ht="15"/>
    <row r="332" ht="15"/>
    <row r="333" ht="15"/>
    <row r="334" ht="15"/>
  </sheetData>
  <sheetProtection password="9E83" sheet="1"/>
  <autoFilter ref="A11:BC36"/>
  <mergeCells count="19">
    <mergeCell ref="A9:BC9"/>
    <mergeCell ref="C36:BC36"/>
    <mergeCell ref="A1:L1"/>
    <mergeCell ref="A4:BC4"/>
    <mergeCell ref="A5:BC5"/>
    <mergeCell ref="A6:BC6"/>
    <mergeCell ref="A7:BC7"/>
    <mergeCell ref="B8:BC8"/>
    <mergeCell ref="D13:BC13"/>
    <mergeCell ref="D15:BC15"/>
    <mergeCell ref="D28:BC28"/>
    <mergeCell ref="D30:BC30"/>
    <mergeCell ref="D32:BC32"/>
    <mergeCell ref="D17:BC17"/>
    <mergeCell ref="D18:BC18"/>
    <mergeCell ref="D21:BC21"/>
    <mergeCell ref="D23:BC23"/>
    <mergeCell ref="D25:BC25"/>
    <mergeCell ref="D27:BC2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 K14 D15 K16 D17:D18 K19:K20 D21 K22 D23 K24 D25 K26 D27:D28 K29 D30 K31 K33 D3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9:H20 G22:H22 G24:H24 G26:H26 G29:H29 G31:H31 G33:H33">
      <formula1>0</formula1>
      <formula2>999999999999999</formula2>
    </dataValidation>
    <dataValidation allowBlank="1" showInputMessage="1" showErrorMessage="1" promptTitle="Addition / Deduction" prompt="Please Choose the correct One" sqref="J14 J16 J19:J20 J22 J24 J26 J29 J31 J33">
      <formula1>0</formula1>
      <formula2>0</formula2>
    </dataValidation>
    <dataValidation type="list" showErrorMessage="1" sqref="I14 I16 I19:I20 I22 I24 I26 I29 I31 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9:O20 N22:O22 N24:O24 N26:O26 N29:O29 N31:O31 N3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9:R20 R22 R24 R26 R29 R31 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9:Q20 Q22 Q24 Q26 Q29 Q31 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9:M20 M22 M24 M26 M29 M31 M33">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9:D20 D22 D24 D26 D29 D31 D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9:F20 F22 F24 F26 F29 F31 F33">
      <formula1>0</formula1>
      <formula2>999999999999999</formula2>
    </dataValidation>
    <dataValidation type="list" allowBlank="1" showInputMessage="1" showErrorMessage="1" sqref="L13 L14 L15 L16 L17 L18 L19 L20 L21 L22 L23 L24 L25 L26 L27 L28 L29 L30 L31 L33 L32">
      <formula1>"INR"</formula1>
    </dataValidation>
    <dataValidation allowBlank="1" showInputMessage="1" showErrorMessage="1" promptTitle="Itemcode/Make" prompt="Please enter text" sqref="C13:C33">
      <formula1>0</formula1>
      <formula2>0</formula2>
    </dataValidation>
    <dataValidation type="decimal" allowBlank="1" showInputMessage="1" showErrorMessage="1" errorTitle="Invalid Entry" error="Only Numeric Values are allowed. " sqref="A13:A33">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2022-07-13T10:37:44Z</cp:lastPrinted>
  <dcterms:created xsi:type="dcterms:W3CDTF">2009-01-30T06:42:42Z</dcterms:created>
  <dcterms:modified xsi:type="dcterms:W3CDTF">2022-07-21T09:39:08Z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