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19420" windowHeight="1102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'BoQ1'!$A$1:$BC$92</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<sst xmlns="http://schemas.openxmlformats.org/spreadsheetml/2006/main" count="532" uniqueCount="219">
  <si>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</si>
  <si>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</si>
  <si>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</si>
  <si>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</si>
  <si>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</si>
  <si>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</si>
  <si>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</si>
  <si>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</si>
  <si>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</si>
  <si>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</si>
  <si>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</si>
  <si>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</si>
  <si>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</si>
  <si>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</si>
  <si>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</si>
  <si>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</si>
  <si>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</si>
  <si>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</si>
  <si>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</si>
  <si>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</si>
  <si>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</si>
  <si>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</si>
  <si>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</si>
  <si>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</si>
  <si>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</si>
  <si>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</si>
  <si>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</si>
  <si>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</si>
  <si>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</si>
  <si>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</si>
  <si>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</si>
  <si>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</si>
  <si>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</si>
  <si>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</si>
  <si>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</si>
  <si>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</si>
  <si>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</si>
  <si>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</si>
  <si>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</si>
  <si>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</si>
  <si>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</si>
  <si>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</si>
  <si>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</si>
  <si>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</si>
  <si>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</si>
  <si>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</si>
  <si>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</si>
  <si>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</si>
  <si>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</si>
  <si>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</si>
  <si>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</si>
  <si>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</si>
  <si>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</si>
  <si>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</si>
  <si>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</si>
  <si>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</si>
  <si>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</si>
  <si>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</si>
  <si>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</si>
  <si>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</si>
  <si>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</si>
  <si>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</si>
  <si>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</si>
  <si>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</si>
  <si>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</si>
  <si>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</si>
  <si>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Superintending Engineer</t>
  </si>
  <si>
    <t>Manpower</t>
  </si>
  <si>
    <t>The Institute require the following machines with their make and model as per annexure-3</t>
  </si>
  <si>
    <t xml:space="preserve">Chemicals Environment Free </t>
  </si>
  <si>
    <t>(a) Taski / Sechveran / Biotic/ Klik (R1 to R6)</t>
  </si>
  <si>
    <t>Consumables</t>
  </si>
  <si>
    <t>(a) Hard broom with 5 ft. bamboo stick&amp; ring (Complete set)</t>
  </si>
  <si>
    <t xml:space="preserve">(b) Spade </t>
  </si>
  <si>
    <t>(c) Belcha</t>
  </si>
  <si>
    <t>(d) Basket</t>
  </si>
  <si>
    <t>(e) Khurpi</t>
  </si>
  <si>
    <t>Consumable Materials for Housekeeping</t>
  </si>
  <si>
    <t>(1) BLUE DRY MOP SET 23”</t>
  </si>
  <si>
    <t>(2) COBWEB BRUSH</t>
  </si>
  <si>
    <t>(3) PLASTIC MUG</t>
  </si>
  <si>
    <t>(4) CLEANZO METROPOL WHITE PHENYL</t>
  </si>
  <si>
    <t>(5) DRY MOP SET 23” - WHITE</t>
  </si>
  <si>
    <t>(7) DUSTER CHECK BLUE-BLUE</t>
  </si>
  <si>
    <t>(8) DUSTER CHECK- GREEN</t>
  </si>
  <si>
    <t>(9) DUSTER CHECK-RED HP</t>
  </si>
  <si>
    <t>(10) FLOOR DUSTER 27x27</t>
  </si>
  <si>
    <t>(11) DUSTER GLASS YELLOW</t>
  </si>
  <si>
    <t>(12) TOILET BRUSH HEAVY</t>
  </si>
  <si>
    <t>(13) DUSTPAN PLASTIC WITH BRUSH MTI</t>
  </si>
  <si>
    <t>(14) FACE MASK</t>
  </si>
  <si>
    <t>(15) FEATHER BRUSH HEAVY</t>
  </si>
  <si>
    <t>(16) PLASTIC BUCKET (15-16 Ltr. Capacity)</t>
  </si>
  <si>
    <t>Material required having life of 06 Months</t>
  </si>
  <si>
    <t>Each</t>
  </si>
  <si>
    <r>
      <t xml:space="preserve">RATES i/c all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</si>
  <si>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per job</t>
  </si>
  <si>
    <t>Litre</t>
  </si>
  <si>
    <t>Name of Work:Mechanized/Manual cleaning of all toilets and common connecting corridors, offices, rooms, labs, lecture halls, pantries, common areas, outdoor infrastructure etc. within the academic area premises of Zone-7, 8 &amp; 10.</t>
  </si>
  <si>
    <t>(a) Supervisors (Skilled)</t>
  </si>
  <si>
    <t>(b) Unskilled worker</t>
  </si>
  <si>
    <t>(c)  Sewerman (Unskilled)</t>
  </si>
  <si>
    <t xml:space="preserve">Cleaning Machines (MAKE- Taski, Deleovo, Build well, Charnok OR equivalent in technical parameters and specifications)
Mandatory: - 50 lacs In house machinery buffer, Authorized handling certificate from manufacturer, 3 in house technician, local office.
</t>
  </si>
  <si>
    <t>(6) Empty spray bottle (500 ML)</t>
  </si>
  <si>
    <t>(17) BLACK GARBAGE BAG size 32*42</t>
  </si>
  <si>
    <t>(18)  Kentucky Mop complete &amp; REFILL</t>
  </si>
  <si>
    <t>(19) CHOCK OPNER / PUMP</t>
  </si>
  <si>
    <t>(20) GLASS SQUEEZE</t>
  </si>
  <si>
    <t>(21) GLASS SQUEEZER RUBBER</t>
  </si>
  <si>
    <t>(22) GLASS SQUZEE CLOTH</t>
  </si>
  <si>
    <t>(24) HANDGLOVES RUBBER</t>
  </si>
  <si>
    <t>(25) HAND GLOVES CLOTH</t>
  </si>
  <si>
    <t>(26) HAND SCRUBBING BRUSH</t>
  </si>
  <si>
    <t>(27) NARIAL BROOM LOOSE</t>
  </si>
  <si>
    <t xml:space="preserve">(28) TERRANOVA MARBLE MAINTAINER </t>
  </si>
  <si>
    <t>(29) PLASTIC JUNA</t>
  </si>
  <si>
    <t>(30) LIQUID HANDWASH</t>
  </si>
  <si>
    <t>(31) MICRO FIBER DUSTER</t>
  </si>
  <si>
    <t>(32) NAPTHALENE BALL</t>
  </si>
  <si>
    <t>(33) Plastic WIPER with rod of Size 16”</t>
  </si>
  <si>
    <t>(34) Plastic WIPER with rod of Size 24”</t>
  </si>
  <si>
    <t>(35) ODONIL (50 gm Packing)</t>
  </si>
  <si>
    <t>(36) SCOTCH BRITE</t>
  </si>
  <si>
    <t>(37) SCUBBING PAD 17”, 3M-BLACK</t>
  </si>
  <si>
    <t>(38) SCUBBING PAD 17”, 3M-GREEN</t>
  </si>
  <si>
    <t>(39) BUFFING PAD 20”, 3M WHITE</t>
  </si>
  <si>
    <t>(40) SCRUBBING PAD 17”, 3M –RED</t>
  </si>
  <si>
    <t>(41) SOFT BROOM (Phool Jharoo 400 gram with steel grip)</t>
  </si>
  <si>
    <t>(42) STEEL JUNA</t>
  </si>
  <si>
    <t>(43) URINAL CUBES</t>
  </si>
  <si>
    <t>(44) URINAL SCREEN V- SCREEN</t>
  </si>
  <si>
    <t>(46) Kentucy MOP</t>
  </si>
  <si>
    <t>BI01010001010000000000000515BI0100001117</t>
  </si>
  <si>
    <t>BI01010001010000000000000515BI0100001118</t>
  </si>
  <si>
    <t>BI01010001010000000000000515BI0100001126</t>
  </si>
  <si>
    <t>BI01010001010000000000000515BI0100001127</t>
  </si>
  <si>
    <t>BI01010001010000000000000515BI0100001128</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</si>
  <si>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</si>
  <si>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</si>
  <si>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</si>
  <si>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</si>
  <si>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</si>
  <si>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</si>
  <si>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</si>
  <si>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</si>
  <si>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</si>
  <si>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</si>
  <si>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</si>
  <si>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</si>
  <si>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</si>
  <si>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</si>
  <si>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</si>
  <si>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</si>
  <si>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</si>
  <si>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</si>
  <si>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</si>
  <si>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</si>
  <si>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</si>
  <si>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</si>
  <si>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</si>
  <si>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</si>
  <si>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</si>
  <si>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</si>
  <si>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</si>
  <si>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</si>
  <si>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</si>
  <si>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</si>
  <si>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</si>
  <si>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</si>
  <si>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</si>
  <si>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</si>
  <si>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</si>
  <si>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</si>
  <si>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</si>
  <si>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</si>
  <si>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</si>
  <si>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</si>
  <si>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</si>
  <si>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</si>
  <si>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</si>
  <si>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</si>
  <si>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</si>
  <si>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</si>
  <si>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</si>
  <si>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</si>
  <si>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</si>
  <si>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</si>
  <si>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</si>
  <si>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</si>
  <si>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</si>
  <si>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</si>
  <si>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</si>
  <si>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</si>
  <si>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</si>
  <si>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</si>
  <si>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</si>
  <si>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</si>
  <si>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Contract No:  26/C/D1/2021-22</t>
  </si>
  <si>
    <t>(45) Plastic DUSTBIN FOOT OPERATED FOR WASHROOM CAPACITY 15 LTR</t>
  </si>
  <si>
    <t>(47) WRINGER TROLLEY Double Bucket Wringer Trolley 50 lit)</t>
  </si>
  <si>
    <t>(48) WASH ROOM CLEANING KIT holder within built tools</t>
  </si>
  <si>
    <t>(50) TELESCOPIC ROD 9 Mtr</t>
  </si>
  <si>
    <t>(51) EXTENTION BOARD</t>
  </si>
  <si>
    <t>(52) ALUMINIUM LADDER 10 ft length</t>
  </si>
  <si>
    <t>(49) GLASS CLEANING KIT</t>
  </si>
  <si>
    <t>Battery operator Ride on Scrubber Drier -2</t>
  </si>
  <si>
    <t>Back pack vacuum cleaner  -4</t>
  </si>
  <si>
    <t>Single disc scrubber 3</t>
  </si>
  <si>
    <t>Foam Generator-6</t>
  </si>
  <si>
    <t>High Pressure jet cleaner-3</t>
  </si>
  <si>
    <t>Steam Machine-4</t>
  </si>
  <si>
    <t>Wet &amp; dry vacuum cleaner -7</t>
  </si>
  <si>
    <t>Walk behind auto scrubber battery/electric operated-4</t>
  </si>
  <si>
    <t>(23) SaFety SHOE</t>
  </si>
  <si>
    <t>kg</t>
  </si>
  <si>
    <t>Ltr</t>
  </si>
  <si>
    <t>Kg</t>
  </si>
  <si>
    <t>Material required having life of 12 Months</t>
  </si>
  <si>
    <t>Pair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</si>
</sst>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9" applyNumberFormat="1" applyFont="1" applyFill="1" applyBorder="1" applyAlignment="1">
      <alignment horizontal="center" vertical="top" wrapText="1"/>
      <protection/>
    </xf>
    <xf numFmtId="0" fontId="62" fillId="0" borderId="11" xfId="59"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2" fillId="0" borderId="13" xfId="59" applyNumberFormat="1" applyFont="1" applyFill="1" applyBorder="1" applyAlignment="1">
      <alignment vertical="top" wrapText="1"/>
      <protection/>
    </xf>
    <xf numFmtId="0" fontId="63" fillId="0" borderId="13" xfId="59" applyNumberFormat="1" applyFont="1" applyFill="1" applyBorder="1" applyAlignment="1">
      <alignment horizontal="left" wrapText="1" readingOrder="1"/>
      <protection/>
    </xf>
    <xf numFmtId="0" fontId="3" fillId="0" borderId="13" xfId="59"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9" applyNumberFormat="1" applyFont="1" applyFill="1" applyBorder="1" applyAlignment="1" applyProtection="1">
      <alignment horizontal="right" vertical="top"/>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4" fillId="0" borderId="12"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5" fillId="33" borderId="11" xfId="59" applyNumberFormat="1" applyFont="1" applyFill="1" applyBorder="1" applyAlignment="1" applyProtection="1">
      <alignment vertical="center" wrapText="1"/>
      <protection locked="0"/>
    </xf>
    <xf numFmtId="0" fontId="64"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6" fillId="0" borderId="0" xfId="57" applyNumberFormat="1" applyFont="1" applyFill="1">
      <alignment/>
      <protection/>
    </xf>
    <xf numFmtId="172" fontId="67"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10" fontId="68" fillId="33" borderId="11" xfId="64" applyNumberFormat="1" applyFont="1" applyFill="1" applyBorder="1" applyAlignment="1">
      <alignment horizontal="center" vertical="center"/>
    </xf>
    <xf numFmtId="0" fontId="60" fillId="0" borderId="0" xfId="60" applyNumberFormat="1" applyFont="1" applyFill="1" applyBorder="1" applyAlignment="1" applyProtection="1">
      <alignment horizontal="center" vertical="center"/>
      <protection/>
    </xf>
    <xf numFmtId="2" fontId="2" fillId="0" borderId="18"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9" applyNumberFormat="1" applyFont="1" applyFill="1" applyBorder="1" applyAlignment="1">
      <alignment vertical="top"/>
      <protection/>
    </xf>
    <xf numFmtId="2" fontId="3" fillId="0" borderId="13" xfId="59" applyNumberFormat="1" applyFont="1" applyFill="1" applyBorder="1" applyAlignment="1">
      <alignment vertical="top"/>
      <protection/>
    </xf>
    <xf numFmtId="2" fontId="3" fillId="0" borderId="13" xfId="59" applyNumberFormat="1" applyFont="1" applyFill="1" applyBorder="1" applyAlignment="1">
      <alignment horizontal="center" vertical="top"/>
      <protection/>
    </xf>
    <xf numFmtId="0" fontId="69"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69" fillId="0" borderId="13" xfId="0" applyFont="1" applyFill="1" applyBorder="1" applyAlignment="1">
      <alignment horizontal="center" vertical="center" wrapText="1"/>
    </xf>
    <xf numFmtId="0" fontId="2" fillId="0" borderId="13" xfId="59" applyNumberFormat="1" applyFont="1" applyFill="1" applyBorder="1" applyAlignment="1">
      <alignment horizontal="center" vertical="top"/>
      <protection/>
    </xf>
    <xf numFmtId="0" fontId="2" fillId="0" borderId="13" xfId="57" applyNumberFormat="1" applyFont="1" applyFill="1" applyBorder="1" applyAlignment="1">
      <alignment vertical="top" wrapText="1"/>
      <protection/>
    </xf>
    <xf numFmtId="0" fontId="2" fillId="0" borderId="13" xfId="58" applyNumberFormat="1" applyFont="1" applyFill="1" applyBorder="1" applyAlignment="1" applyProtection="1">
      <alignment horizontal="center" vertical="top"/>
      <protection/>
    </xf>
    <xf numFmtId="0" fontId="2" fillId="34" borderId="13" xfId="58" applyNumberFormat="1" applyFont="1" applyFill="1" applyBorder="1" applyAlignment="1" applyProtection="1">
      <alignment horizontal="center"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2362200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93"/>
  <sheetViews>
    <sheetView showGridLines="0" zoomScale="73" zoomScaleNormal="73" zoomScalePageLayoutView="0" workbookViewId="0" topLeftCell="A64">
      <selection activeCell="M79" sqref="M79"/>
    </sheetView>
  </sheetViews>
  <sheetFormatPr defaultColWidth="9.140625" defaultRowHeight="15"/>
  <cols>
    <col min="1" max="1" width="11.00390625" style="55" customWidth="1"/>
    <col min="2" max="2" width="37.7109375" style="55" customWidth="1"/>
    <col min="3" max="3" width="19.00390625" style="55" hidden="1" customWidth="1"/>
    <col min="4" max="4" width="11.8515625" style="55" customWidth="1"/>
    <col min="5" max="5" width="11.28125" style="55" customWidth="1"/>
    <col min="6" max="7" width="14.57421875" style="55" hidden="1" customWidth="1"/>
    <col min="8" max="8" width="4.57421875" style="55" hidden="1" customWidth="1"/>
    <col min="9" max="9" width="6.7109375" style="55" hidden="1" customWidth="1"/>
    <col min="10" max="10" width="5.140625" style="55" hidden="1" customWidth="1"/>
    <col min="11" max="11" width="5.421875" style="55" hidden="1" customWidth="1"/>
    <col min="12" max="12" width="3.421875" style="55" hidden="1" customWidth="1"/>
    <col min="13" max="13" width="12.281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24.00390625" style="55" customWidth="1"/>
    <col min="56" max="238" width="9.140625" style="55" customWidth="1"/>
    <col min="239" max="243" width="9.140625" style="57" customWidth="1"/>
    <col min="244" max="16384" width="9.140625" style="55" customWidth="1"/>
  </cols>
  <sheetData>
    <row r="1" spans="1:243" s="1" customFormat="1" ht="25.5" customHeight="1">
      <c r="A1" s="82" t="str">
        <f>B2&amp;" BoQ"</f>
        <v>Item Rate BoQ</v>
      </c>
      <c r="B1" s="82"/>
      <c r="C1" s="82"/>
      <c r="D1" s="82"/>
      <c r="E1" s="82"/>
      <c r="F1" s="82"/>
      <c r="G1" s="82"/>
      <c r="H1" s="82"/>
      <c r="I1" s="82"/>
      <c r="J1" s="82"/>
      <c r="K1" s="82"/>
      <c r="L1" s="82"/>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14.25" customHeight="1" hidden="1">
      <c r="A3" s="1" t="s">
        <v>8</v>
      </c>
      <c r="C3" s="1" t="s">
        <v>9</v>
      </c>
      <c r="IE3" s="3"/>
      <c r="IF3" s="3"/>
      <c r="IG3" s="3"/>
      <c r="IH3" s="3"/>
      <c r="II3" s="3"/>
    </row>
    <row r="4" spans="1:243" s="6" customFormat="1" ht="30.75" customHeight="1">
      <c r="A4" s="83" t="s">
        <v>66</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7"/>
      <c r="IF4" s="7"/>
      <c r="IG4" s="7"/>
      <c r="IH4" s="7"/>
      <c r="II4" s="7"/>
    </row>
    <row r="5" spans="1:243" s="6" customFormat="1" ht="30.75" customHeight="1">
      <c r="A5" s="83" t="s">
        <v>98</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7"/>
      <c r="IF5" s="7"/>
      <c r="IG5" s="7"/>
      <c r="IH5" s="7"/>
      <c r="II5" s="7"/>
    </row>
    <row r="6" spans="1:243" s="6" customFormat="1" ht="30.75" customHeight="1">
      <c r="A6" s="83" t="s">
        <v>197</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7"/>
      <c r="IF6" s="7"/>
      <c r="IG6" s="7"/>
      <c r="IH6" s="7"/>
      <c r="II6" s="7"/>
    </row>
    <row r="7" spans="1:243" s="6" customFormat="1" ht="29.25" customHeight="1" hidden="1">
      <c r="A7" s="84" t="s">
        <v>10</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7"/>
      <c r="IF7" s="7"/>
      <c r="IG7" s="7"/>
      <c r="IH7" s="7"/>
      <c r="II7" s="7"/>
    </row>
    <row r="8" spans="1:243" s="9" customFormat="1" ht="61.5" customHeight="1">
      <c r="A8" s="8" t="s">
        <v>63</v>
      </c>
      <c r="B8" s="85"/>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7"/>
      <c r="IE8" s="10"/>
      <c r="IF8" s="10"/>
      <c r="IG8" s="10"/>
      <c r="IH8" s="10"/>
      <c r="II8" s="10"/>
    </row>
    <row r="9" spans="1:243" s="11" customFormat="1" ht="61.5" customHeight="1">
      <c r="A9" s="76" t="s">
        <v>11</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65</v>
      </c>
      <c r="G11" s="13"/>
      <c r="H11" s="13"/>
      <c r="I11" s="13" t="s">
        <v>21</v>
      </c>
      <c r="J11" s="13" t="s">
        <v>22</v>
      </c>
      <c r="K11" s="13" t="s">
        <v>23</v>
      </c>
      <c r="L11" s="13" t="s">
        <v>24</v>
      </c>
      <c r="M11" s="16" t="s">
        <v>95</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64</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8" customFormat="1" ht="18.75" customHeight="1">
      <c r="A13" s="19">
        <v>1</v>
      </c>
      <c r="B13" s="20" t="s">
        <v>67</v>
      </c>
      <c r="C13" s="21" t="s">
        <v>34</v>
      </c>
      <c r="D13" s="74"/>
      <c r="E13" s="74"/>
      <c r="F13" s="74"/>
      <c r="G13" s="74"/>
      <c r="H13" s="74"/>
      <c r="I13" s="74"/>
      <c r="J13" s="74"/>
      <c r="K13" s="74"/>
      <c r="L13" s="74"/>
      <c r="M13" s="74"/>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IE13" s="29">
        <v>1</v>
      </c>
      <c r="IF13" s="29" t="s">
        <v>35</v>
      </c>
      <c r="IG13" s="29" t="s">
        <v>36</v>
      </c>
      <c r="IH13" s="29">
        <v>10</v>
      </c>
      <c r="II13" s="29" t="s">
        <v>37</v>
      </c>
    </row>
    <row r="14" spans="1:243" s="28" customFormat="1" ht="33" customHeight="1">
      <c r="A14" s="19">
        <v>1.01</v>
      </c>
      <c r="B14" s="27" t="s">
        <v>99</v>
      </c>
      <c r="C14" s="21" t="s">
        <v>38</v>
      </c>
      <c r="D14" s="68">
        <v>4</v>
      </c>
      <c r="E14" s="69" t="s">
        <v>94</v>
      </c>
      <c r="F14" s="66">
        <v>100</v>
      </c>
      <c r="G14" s="30"/>
      <c r="H14" s="24"/>
      <c r="I14" s="22" t="s">
        <v>40</v>
      </c>
      <c r="J14" s="25">
        <f>IF(I14="Less(-)",-1,1)</f>
        <v>1</v>
      </c>
      <c r="K14" s="26" t="s">
        <v>60</v>
      </c>
      <c r="L14" s="26" t="s">
        <v>7</v>
      </c>
      <c r="M14" s="64"/>
      <c r="N14" s="31"/>
      <c r="O14" s="31"/>
      <c r="P14" s="32"/>
      <c r="Q14" s="31"/>
      <c r="R14" s="31"/>
      <c r="S14" s="33"/>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2">
        <f>total_amount_ba($B$2,$D$2,D14,F14,J14,K14,M14)</f>
        <v>0</v>
      </c>
      <c r="BB14" s="62">
        <f>BA14+SUM(N14:AZ14)</f>
        <v>0</v>
      </c>
      <c r="BC14" s="27" t="str">
        <f>SpellNumber(L14,BB14)</f>
        <v>INR Zero Only</v>
      </c>
      <c r="IE14" s="29">
        <v>1.01</v>
      </c>
      <c r="IF14" s="29" t="s">
        <v>41</v>
      </c>
      <c r="IG14" s="29" t="s">
        <v>36</v>
      </c>
      <c r="IH14" s="29">
        <v>123.223</v>
      </c>
      <c r="II14" s="29" t="s">
        <v>39</v>
      </c>
    </row>
    <row r="15" spans="1:243" s="28" customFormat="1" ht="31.5" customHeight="1">
      <c r="A15" s="19">
        <v>1.02</v>
      </c>
      <c r="B15" s="27" t="s">
        <v>100</v>
      </c>
      <c r="C15" s="21" t="s">
        <v>42</v>
      </c>
      <c r="D15" s="70">
        <v>93</v>
      </c>
      <c r="E15" s="69" t="s">
        <v>94</v>
      </c>
      <c r="F15" s="66">
        <v>100</v>
      </c>
      <c r="G15" s="30"/>
      <c r="H15" s="30"/>
      <c r="I15" s="22" t="s">
        <v>40</v>
      </c>
      <c r="J15" s="25">
        <f>IF(I15="Less(-)",-1,1)</f>
        <v>1</v>
      </c>
      <c r="K15" s="26" t="s">
        <v>60</v>
      </c>
      <c r="L15" s="26" t="s">
        <v>7</v>
      </c>
      <c r="M15" s="64"/>
      <c r="N15" s="31"/>
      <c r="O15" s="31"/>
      <c r="P15" s="32"/>
      <c r="Q15" s="31"/>
      <c r="R15" s="31"/>
      <c r="S15" s="33"/>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2">
        <f>total_amount_ba($B$2,$D$2,D15,F15,J15,K15,M15)</f>
        <v>0</v>
      </c>
      <c r="BB15" s="62">
        <f>BA15+SUM(N15:AZ15)</f>
        <v>0</v>
      </c>
      <c r="BC15" s="27" t="str">
        <f>SpellNumber(L15,BB15)</f>
        <v>INR Zero Only</v>
      </c>
      <c r="IE15" s="29">
        <v>1.02</v>
      </c>
      <c r="IF15" s="29" t="s">
        <v>43</v>
      </c>
      <c r="IG15" s="29" t="s">
        <v>44</v>
      </c>
      <c r="IH15" s="29">
        <v>213</v>
      </c>
      <c r="II15" s="29" t="s">
        <v>39</v>
      </c>
    </row>
    <row r="16" spans="1:243" s="28" customFormat="1" ht="27" customHeight="1">
      <c r="A16" s="19">
        <v>1.03</v>
      </c>
      <c r="B16" s="27" t="s">
        <v>101</v>
      </c>
      <c r="C16" s="21" t="s">
        <v>45</v>
      </c>
      <c r="D16" s="70">
        <v>2</v>
      </c>
      <c r="E16" s="69" t="s">
        <v>94</v>
      </c>
      <c r="F16" s="66">
        <v>10</v>
      </c>
      <c r="G16" s="30"/>
      <c r="H16" s="30"/>
      <c r="I16" s="22" t="s">
        <v>40</v>
      </c>
      <c r="J16" s="25">
        <f>IF(I16="Less(-)",-1,1)</f>
        <v>1</v>
      </c>
      <c r="K16" s="26" t="s">
        <v>60</v>
      </c>
      <c r="L16" s="26" t="s">
        <v>7</v>
      </c>
      <c r="M16" s="64"/>
      <c r="N16" s="31"/>
      <c r="O16" s="31"/>
      <c r="P16" s="32"/>
      <c r="Q16" s="31"/>
      <c r="R16" s="31"/>
      <c r="S16" s="33"/>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2">
        <f>total_amount_ba($B$2,$D$2,D16,F16,J16,K16,M16)</f>
        <v>0</v>
      </c>
      <c r="BB16" s="62">
        <f>BA16+SUM(N16:AZ16)</f>
        <v>0</v>
      </c>
      <c r="BC16" s="27" t="str">
        <f>SpellNumber(L16,BB16)</f>
        <v>INR Zero Only</v>
      </c>
      <c r="IE16" s="29">
        <v>2</v>
      </c>
      <c r="IF16" s="29" t="s">
        <v>35</v>
      </c>
      <c r="IG16" s="29" t="s">
        <v>46</v>
      </c>
      <c r="IH16" s="29">
        <v>10</v>
      </c>
      <c r="II16" s="29" t="s">
        <v>39</v>
      </c>
    </row>
    <row r="17" spans="1:243" s="28" customFormat="1" ht="120.75" customHeight="1">
      <c r="A17" s="19">
        <v>2</v>
      </c>
      <c r="B17" s="35" t="s">
        <v>102</v>
      </c>
      <c r="C17" s="21" t="s">
        <v>47</v>
      </c>
      <c r="D17" s="74"/>
      <c r="E17" s="74"/>
      <c r="F17" s="74"/>
      <c r="G17" s="74"/>
      <c r="H17" s="74"/>
      <c r="I17" s="74"/>
      <c r="J17" s="74"/>
      <c r="K17" s="74"/>
      <c r="L17" s="74"/>
      <c r="M17" s="74"/>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IE17" s="29">
        <v>2</v>
      </c>
      <c r="IF17" s="29" t="s">
        <v>35</v>
      </c>
      <c r="IG17" s="29" t="s">
        <v>46</v>
      </c>
      <c r="IH17" s="29">
        <v>10</v>
      </c>
      <c r="II17" s="29" t="s">
        <v>39</v>
      </c>
    </row>
    <row r="18" spans="1:243" s="28" customFormat="1" ht="44.25" customHeight="1">
      <c r="A18" s="19">
        <v>2.01</v>
      </c>
      <c r="B18" s="35" t="s">
        <v>68</v>
      </c>
      <c r="C18" s="21" t="s">
        <v>132</v>
      </c>
      <c r="D18" s="65">
        <v>1</v>
      </c>
      <c r="E18" s="23" t="s">
        <v>96</v>
      </c>
      <c r="F18" s="66">
        <v>10</v>
      </c>
      <c r="G18" s="30"/>
      <c r="H18" s="30"/>
      <c r="I18" s="22" t="s">
        <v>40</v>
      </c>
      <c r="J18" s="25">
        <f>IF(I18="Less(-)",-1,1)</f>
        <v>1</v>
      </c>
      <c r="K18" s="26" t="s">
        <v>60</v>
      </c>
      <c r="L18" s="26" t="s">
        <v>7</v>
      </c>
      <c r="M18" s="64"/>
      <c r="N18" s="31"/>
      <c r="O18" s="31"/>
      <c r="P18" s="32"/>
      <c r="Q18" s="31"/>
      <c r="R18" s="31"/>
      <c r="S18" s="33"/>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62">
        <f>total_amount_ba($B$2,$D$2,D18,F18,J18,K18,M18)</f>
        <v>0</v>
      </c>
      <c r="BB18" s="62">
        <f>BA18+SUM(N18:AZ18)</f>
        <v>0</v>
      </c>
      <c r="BC18" s="27" t="str">
        <f>SpellNumber(L18,BB18)</f>
        <v>INR Zero Only</v>
      </c>
      <c r="IE18" s="29">
        <v>3</v>
      </c>
      <c r="IF18" s="29" t="s">
        <v>48</v>
      </c>
      <c r="IG18" s="29" t="s">
        <v>49</v>
      </c>
      <c r="IH18" s="29">
        <v>10</v>
      </c>
      <c r="II18" s="29" t="s">
        <v>39</v>
      </c>
    </row>
    <row r="19" spans="1:243" s="28" customFormat="1" ht="18.75" customHeight="1">
      <c r="A19" s="19">
        <v>2.02</v>
      </c>
      <c r="B19" s="35" t="s">
        <v>205</v>
      </c>
      <c r="C19" s="21" t="s">
        <v>133</v>
      </c>
      <c r="D19" s="74"/>
      <c r="E19" s="74"/>
      <c r="F19" s="74"/>
      <c r="G19" s="74"/>
      <c r="H19" s="74"/>
      <c r="I19" s="74"/>
      <c r="J19" s="74"/>
      <c r="K19" s="74"/>
      <c r="L19" s="74"/>
      <c r="M19" s="74"/>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IE19" s="29"/>
      <c r="IF19" s="29"/>
      <c r="IG19" s="29"/>
      <c r="IH19" s="29"/>
      <c r="II19" s="29"/>
    </row>
    <row r="20" spans="1:243" s="28" customFormat="1" ht="18.75" customHeight="1">
      <c r="A20" s="19">
        <v>2.03</v>
      </c>
      <c r="B20" s="35" t="s">
        <v>206</v>
      </c>
      <c r="C20" s="21" t="s">
        <v>50</v>
      </c>
      <c r="D20" s="74"/>
      <c r="E20" s="74"/>
      <c r="F20" s="74"/>
      <c r="G20" s="74"/>
      <c r="H20" s="74"/>
      <c r="I20" s="74"/>
      <c r="J20" s="74"/>
      <c r="K20" s="74"/>
      <c r="L20" s="74"/>
      <c r="M20" s="74"/>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IE20" s="29"/>
      <c r="IF20" s="29"/>
      <c r="IG20" s="29"/>
      <c r="IH20" s="29"/>
      <c r="II20" s="29"/>
    </row>
    <row r="21" spans="1:243" s="28" customFormat="1" ht="34.5" customHeight="1">
      <c r="A21" s="19">
        <v>2.04</v>
      </c>
      <c r="B21" s="35" t="s">
        <v>207</v>
      </c>
      <c r="C21" s="21" t="s">
        <v>51</v>
      </c>
      <c r="D21" s="74"/>
      <c r="E21" s="74"/>
      <c r="F21" s="74"/>
      <c r="G21" s="74"/>
      <c r="H21" s="74"/>
      <c r="I21" s="74"/>
      <c r="J21" s="74"/>
      <c r="K21" s="74"/>
      <c r="L21" s="74"/>
      <c r="M21" s="74"/>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29"/>
      <c r="IF21" s="29"/>
      <c r="IG21" s="29"/>
      <c r="IH21" s="29"/>
      <c r="II21" s="29"/>
    </row>
    <row r="22" spans="1:243" s="28" customFormat="1" ht="18.75" customHeight="1">
      <c r="A22" s="19">
        <v>2.05</v>
      </c>
      <c r="B22" s="35" t="s">
        <v>208</v>
      </c>
      <c r="C22" s="21" t="s">
        <v>52</v>
      </c>
      <c r="D22" s="74"/>
      <c r="E22" s="74"/>
      <c r="F22" s="74"/>
      <c r="G22" s="74"/>
      <c r="H22" s="74"/>
      <c r="I22" s="74"/>
      <c r="J22" s="74"/>
      <c r="K22" s="74"/>
      <c r="L22" s="74"/>
      <c r="M22" s="74"/>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IE22" s="29"/>
      <c r="IF22" s="29"/>
      <c r="IG22" s="29"/>
      <c r="IH22" s="29"/>
      <c r="II22" s="29"/>
    </row>
    <row r="23" spans="1:243" s="28" customFormat="1" ht="18.75" customHeight="1">
      <c r="A23" s="19">
        <v>2.06</v>
      </c>
      <c r="B23" s="35" t="s">
        <v>209</v>
      </c>
      <c r="C23" s="21" t="s">
        <v>53</v>
      </c>
      <c r="D23" s="74"/>
      <c r="E23" s="74"/>
      <c r="F23" s="74"/>
      <c r="G23" s="74"/>
      <c r="H23" s="74"/>
      <c r="I23" s="74"/>
      <c r="J23" s="74"/>
      <c r="K23" s="74"/>
      <c r="L23" s="74"/>
      <c r="M23" s="74"/>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IE23" s="29"/>
      <c r="IF23" s="29"/>
      <c r="IG23" s="29"/>
      <c r="IH23" s="29"/>
      <c r="II23" s="29"/>
    </row>
    <row r="24" spans="1:243" s="28" customFormat="1" ht="18.75" customHeight="1">
      <c r="A24" s="19">
        <v>2.07</v>
      </c>
      <c r="B24" s="35" t="s">
        <v>210</v>
      </c>
      <c r="C24" s="21" t="s">
        <v>54</v>
      </c>
      <c r="D24" s="74"/>
      <c r="E24" s="74"/>
      <c r="F24" s="74"/>
      <c r="G24" s="74"/>
      <c r="H24" s="74"/>
      <c r="I24" s="74"/>
      <c r="J24" s="74"/>
      <c r="K24" s="74"/>
      <c r="L24" s="74"/>
      <c r="M24" s="74"/>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IE24" s="29"/>
      <c r="IF24" s="29"/>
      <c r="IG24" s="29"/>
      <c r="IH24" s="29"/>
      <c r="II24" s="29"/>
    </row>
    <row r="25" spans="1:243" s="28" customFormat="1" ht="18.75" customHeight="1">
      <c r="A25" s="19">
        <v>2.08</v>
      </c>
      <c r="B25" s="35" t="s">
        <v>211</v>
      </c>
      <c r="C25" s="21" t="s">
        <v>55</v>
      </c>
      <c r="D25" s="74"/>
      <c r="E25" s="74"/>
      <c r="F25" s="74"/>
      <c r="G25" s="74"/>
      <c r="H25" s="74"/>
      <c r="I25" s="74"/>
      <c r="J25" s="74"/>
      <c r="K25" s="74"/>
      <c r="L25" s="74"/>
      <c r="M25" s="74"/>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IE25" s="29"/>
      <c r="IF25" s="29"/>
      <c r="IG25" s="29"/>
      <c r="IH25" s="29"/>
      <c r="II25" s="29"/>
    </row>
    <row r="26" spans="1:243" s="28" customFormat="1" ht="33" customHeight="1">
      <c r="A26" s="19">
        <v>2.09</v>
      </c>
      <c r="B26" s="35" t="s">
        <v>212</v>
      </c>
      <c r="C26" s="21" t="s">
        <v>56</v>
      </c>
      <c r="D26" s="74"/>
      <c r="E26" s="74"/>
      <c r="F26" s="74"/>
      <c r="G26" s="74"/>
      <c r="H26" s="74"/>
      <c r="I26" s="74"/>
      <c r="J26" s="74"/>
      <c r="K26" s="74"/>
      <c r="L26" s="74"/>
      <c r="M26" s="74"/>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IE26" s="29"/>
      <c r="IF26" s="29"/>
      <c r="IG26" s="29"/>
      <c r="IH26" s="29"/>
      <c r="II26" s="29"/>
    </row>
    <row r="27" spans="1:243" s="28" customFormat="1" ht="21.75" customHeight="1">
      <c r="A27" s="19">
        <v>3</v>
      </c>
      <c r="B27" s="27" t="s">
        <v>69</v>
      </c>
      <c r="C27" s="21" t="s">
        <v>134</v>
      </c>
      <c r="D27" s="74"/>
      <c r="E27" s="74"/>
      <c r="F27" s="74"/>
      <c r="G27" s="74"/>
      <c r="H27" s="74"/>
      <c r="I27" s="74"/>
      <c r="J27" s="74"/>
      <c r="K27" s="74"/>
      <c r="L27" s="74"/>
      <c r="M27" s="74"/>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IE27" s="29">
        <v>1.01</v>
      </c>
      <c r="IF27" s="29" t="s">
        <v>41</v>
      </c>
      <c r="IG27" s="29" t="s">
        <v>36</v>
      </c>
      <c r="IH27" s="29">
        <v>123.223</v>
      </c>
      <c r="II27" s="29" t="s">
        <v>39</v>
      </c>
    </row>
    <row r="28" spans="1:243" s="28" customFormat="1" ht="27" customHeight="1">
      <c r="A28" s="19">
        <v>3.01</v>
      </c>
      <c r="B28" s="27" t="s">
        <v>70</v>
      </c>
      <c r="C28" s="21" t="s">
        <v>135</v>
      </c>
      <c r="D28" s="65">
        <v>245</v>
      </c>
      <c r="E28" s="71" t="s">
        <v>97</v>
      </c>
      <c r="F28" s="66">
        <v>10</v>
      </c>
      <c r="G28" s="30"/>
      <c r="H28" s="30"/>
      <c r="I28" s="22" t="s">
        <v>40</v>
      </c>
      <c r="J28" s="25">
        <f>IF(I28="Less(-)",-1,1)</f>
        <v>1</v>
      </c>
      <c r="K28" s="26" t="s">
        <v>60</v>
      </c>
      <c r="L28" s="26" t="s">
        <v>7</v>
      </c>
      <c r="M28" s="64"/>
      <c r="N28" s="31"/>
      <c r="O28" s="31"/>
      <c r="P28" s="32"/>
      <c r="Q28" s="31"/>
      <c r="R28" s="31"/>
      <c r="S28" s="33"/>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62">
        <f>total_amount_ba($B$2,$D$2,D28,F28,J28,K28,M28)</f>
        <v>0</v>
      </c>
      <c r="BB28" s="62">
        <f>BA28+SUM(N28:AZ28)</f>
        <v>0</v>
      </c>
      <c r="BC28" s="27" t="str">
        <f>SpellNumber(L28,BB28)</f>
        <v>INR Zero Only</v>
      </c>
      <c r="IE28" s="29">
        <v>1.02</v>
      </c>
      <c r="IF28" s="29" t="s">
        <v>43</v>
      </c>
      <c r="IG28" s="29" t="s">
        <v>44</v>
      </c>
      <c r="IH28" s="29">
        <v>213</v>
      </c>
      <c r="II28" s="29" t="s">
        <v>39</v>
      </c>
    </row>
    <row r="29" spans="1:243" s="28" customFormat="1" ht="24" customHeight="1">
      <c r="A29" s="19">
        <v>4</v>
      </c>
      <c r="B29" s="35" t="s">
        <v>71</v>
      </c>
      <c r="C29" s="21" t="s">
        <v>136</v>
      </c>
      <c r="D29" s="74"/>
      <c r="E29" s="74"/>
      <c r="F29" s="74"/>
      <c r="G29" s="74"/>
      <c r="H29" s="74"/>
      <c r="I29" s="74"/>
      <c r="J29" s="74"/>
      <c r="K29" s="74"/>
      <c r="L29" s="74"/>
      <c r="M29" s="74"/>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IE29" s="29">
        <v>2</v>
      </c>
      <c r="IF29" s="29" t="s">
        <v>35</v>
      </c>
      <c r="IG29" s="29" t="s">
        <v>46</v>
      </c>
      <c r="IH29" s="29">
        <v>10</v>
      </c>
      <c r="II29" s="29" t="s">
        <v>39</v>
      </c>
    </row>
    <row r="30" spans="1:243" s="28" customFormat="1" ht="31.5" customHeight="1">
      <c r="A30" s="19">
        <v>4.01</v>
      </c>
      <c r="B30" s="35" t="s">
        <v>72</v>
      </c>
      <c r="C30" s="21" t="s">
        <v>137</v>
      </c>
      <c r="D30" s="65">
        <v>110</v>
      </c>
      <c r="E30" s="23" t="s">
        <v>39</v>
      </c>
      <c r="F30" s="66">
        <v>10</v>
      </c>
      <c r="G30" s="30"/>
      <c r="H30" s="30"/>
      <c r="I30" s="22" t="s">
        <v>40</v>
      </c>
      <c r="J30" s="25">
        <f aca="true" t="shared" si="0" ref="J30:J37">IF(I30="Less(-)",-1,1)</f>
        <v>1</v>
      </c>
      <c r="K30" s="26" t="s">
        <v>60</v>
      </c>
      <c r="L30" s="26" t="s">
        <v>7</v>
      </c>
      <c r="M30" s="64"/>
      <c r="N30" s="31"/>
      <c r="O30" s="31"/>
      <c r="P30" s="32"/>
      <c r="Q30" s="31"/>
      <c r="R30" s="31"/>
      <c r="S30" s="33"/>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62">
        <f aca="true" t="shared" si="1" ref="BA30:BA37">total_amount_ba($B$2,$D$2,D30,F30,J30,K30,M30)</f>
        <v>0</v>
      </c>
      <c r="BB30" s="62">
        <f aca="true" t="shared" si="2" ref="BB30:BB37">BA30+SUM(N30:AZ30)</f>
        <v>0</v>
      </c>
      <c r="BC30" s="27" t="str">
        <f aca="true" t="shared" si="3" ref="BC30:BC37">SpellNumber(L30,BB30)</f>
        <v>INR Zero Only</v>
      </c>
      <c r="IE30" s="29"/>
      <c r="IF30" s="29"/>
      <c r="IG30" s="29"/>
      <c r="IH30" s="29"/>
      <c r="II30" s="29"/>
    </row>
    <row r="31" spans="1:243" s="28" customFormat="1" ht="25.5" customHeight="1">
      <c r="A31" s="19">
        <v>4.02</v>
      </c>
      <c r="B31" s="35" t="s">
        <v>73</v>
      </c>
      <c r="C31" s="21" t="s">
        <v>138</v>
      </c>
      <c r="D31" s="65">
        <v>4</v>
      </c>
      <c r="E31" s="23" t="s">
        <v>39</v>
      </c>
      <c r="F31" s="66">
        <v>10</v>
      </c>
      <c r="G31" s="30"/>
      <c r="H31" s="30"/>
      <c r="I31" s="22" t="s">
        <v>40</v>
      </c>
      <c r="J31" s="25">
        <f t="shared" si="0"/>
        <v>1</v>
      </c>
      <c r="K31" s="26" t="s">
        <v>60</v>
      </c>
      <c r="L31" s="26" t="s">
        <v>7</v>
      </c>
      <c r="M31" s="64"/>
      <c r="N31" s="31"/>
      <c r="O31" s="31"/>
      <c r="P31" s="32"/>
      <c r="Q31" s="31"/>
      <c r="R31" s="31"/>
      <c r="S31" s="33"/>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62">
        <f t="shared" si="1"/>
        <v>0</v>
      </c>
      <c r="BB31" s="62">
        <f t="shared" si="2"/>
        <v>0</v>
      </c>
      <c r="BC31" s="27" t="str">
        <f t="shared" si="3"/>
        <v>INR Zero Only</v>
      </c>
      <c r="IE31" s="29"/>
      <c r="IF31" s="29"/>
      <c r="IG31" s="29"/>
      <c r="IH31" s="29"/>
      <c r="II31" s="29"/>
    </row>
    <row r="32" spans="1:243" s="28" customFormat="1" ht="29.25" customHeight="1">
      <c r="A32" s="19">
        <v>4.03</v>
      </c>
      <c r="B32" s="35" t="s">
        <v>74</v>
      </c>
      <c r="C32" s="21" t="s">
        <v>139</v>
      </c>
      <c r="D32" s="65">
        <v>4</v>
      </c>
      <c r="E32" s="23" t="s">
        <v>39</v>
      </c>
      <c r="F32" s="66">
        <v>10</v>
      </c>
      <c r="G32" s="30"/>
      <c r="H32" s="30"/>
      <c r="I32" s="22" t="s">
        <v>40</v>
      </c>
      <c r="J32" s="25">
        <f t="shared" si="0"/>
        <v>1</v>
      </c>
      <c r="K32" s="26" t="s">
        <v>60</v>
      </c>
      <c r="L32" s="26" t="s">
        <v>7</v>
      </c>
      <c r="M32" s="64"/>
      <c r="N32" s="31"/>
      <c r="O32" s="31"/>
      <c r="P32" s="32"/>
      <c r="Q32" s="31"/>
      <c r="R32" s="31"/>
      <c r="S32" s="33"/>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62">
        <f t="shared" si="1"/>
        <v>0</v>
      </c>
      <c r="BB32" s="62">
        <f t="shared" si="2"/>
        <v>0</v>
      </c>
      <c r="BC32" s="27" t="str">
        <f t="shared" si="3"/>
        <v>INR Zero Only</v>
      </c>
      <c r="IE32" s="29"/>
      <c r="IF32" s="29"/>
      <c r="IG32" s="29"/>
      <c r="IH32" s="29"/>
      <c r="II32" s="29"/>
    </row>
    <row r="33" spans="1:243" s="28" customFormat="1" ht="30" customHeight="1">
      <c r="A33" s="19">
        <v>4.04</v>
      </c>
      <c r="B33" s="35" t="s">
        <v>75</v>
      </c>
      <c r="C33" s="21" t="s">
        <v>140</v>
      </c>
      <c r="D33" s="65">
        <v>10</v>
      </c>
      <c r="E33" s="23" t="s">
        <v>39</v>
      </c>
      <c r="F33" s="66">
        <v>10</v>
      </c>
      <c r="G33" s="30"/>
      <c r="H33" s="30"/>
      <c r="I33" s="22" t="s">
        <v>40</v>
      </c>
      <c r="J33" s="25">
        <f t="shared" si="0"/>
        <v>1</v>
      </c>
      <c r="K33" s="26" t="s">
        <v>60</v>
      </c>
      <c r="L33" s="26" t="s">
        <v>7</v>
      </c>
      <c r="M33" s="64"/>
      <c r="N33" s="31"/>
      <c r="O33" s="31"/>
      <c r="P33" s="32"/>
      <c r="Q33" s="31"/>
      <c r="R33" s="31"/>
      <c r="S33" s="33"/>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62">
        <f t="shared" si="1"/>
        <v>0</v>
      </c>
      <c r="BB33" s="62">
        <f t="shared" si="2"/>
        <v>0</v>
      </c>
      <c r="BC33" s="27" t="str">
        <f t="shared" si="3"/>
        <v>INR Zero Only</v>
      </c>
      <c r="IE33" s="29"/>
      <c r="IF33" s="29"/>
      <c r="IG33" s="29"/>
      <c r="IH33" s="29"/>
      <c r="II33" s="29"/>
    </row>
    <row r="34" spans="1:243" s="28" customFormat="1" ht="18.75" customHeight="1">
      <c r="A34" s="19">
        <v>4.05</v>
      </c>
      <c r="B34" s="35" t="s">
        <v>76</v>
      </c>
      <c r="C34" s="21" t="s">
        <v>141</v>
      </c>
      <c r="D34" s="65">
        <v>2</v>
      </c>
      <c r="E34" s="23" t="s">
        <v>39</v>
      </c>
      <c r="F34" s="66">
        <v>10</v>
      </c>
      <c r="G34" s="30"/>
      <c r="H34" s="30"/>
      <c r="I34" s="22" t="s">
        <v>40</v>
      </c>
      <c r="J34" s="25">
        <f t="shared" si="0"/>
        <v>1</v>
      </c>
      <c r="K34" s="26" t="s">
        <v>60</v>
      </c>
      <c r="L34" s="26" t="s">
        <v>7</v>
      </c>
      <c r="M34" s="64"/>
      <c r="N34" s="31"/>
      <c r="O34" s="31"/>
      <c r="P34" s="32"/>
      <c r="Q34" s="31"/>
      <c r="R34" s="31"/>
      <c r="S34" s="33"/>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62">
        <f t="shared" si="1"/>
        <v>0</v>
      </c>
      <c r="BB34" s="62">
        <f t="shared" si="2"/>
        <v>0</v>
      </c>
      <c r="BC34" s="27" t="str">
        <f t="shared" si="3"/>
        <v>INR Zero Only</v>
      </c>
      <c r="IE34" s="29"/>
      <c r="IF34" s="29"/>
      <c r="IG34" s="29"/>
      <c r="IH34" s="29"/>
      <c r="II34" s="29"/>
    </row>
    <row r="35" spans="1:243" s="28" customFormat="1" ht="28.5" customHeight="1">
      <c r="A35" s="72">
        <v>5</v>
      </c>
      <c r="B35" s="73" t="s">
        <v>77</v>
      </c>
      <c r="C35" s="21" t="s">
        <v>142</v>
      </c>
      <c r="D35" s="74"/>
      <c r="E35" s="74"/>
      <c r="F35" s="74"/>
      <c r="G35" s="74"/>
      <c r="H35" s="74"/>
      <c r="I35" s="74"/>
      <c r="J35" s="74"/>
      <c r="K35" s="74"/>
      <c r="L35" s="74"/>
      <c r="M35" s="74"/>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IE35" s="29"/>
      <c r="IF35" s="29"/>
      <c r="IG35" s="29"/>
      <c r="IH35" s="29"/>
      <c r="II35" s="29"/>
    </row>
    <row r="36" spans="1:243" s="28" customFormat="1" ht="28.5" customHeight="1">
      <c r="A36" s="19">
        <v>5.01</v>
      </c>
      <c r="B36" s="35" t="s">
        <v>78</v>
      </c>
      <c r="C36" s="21" t="s">
        <v>143</v>
      </c>
      <c r="D36" s="65">
        <v>35</v>
      </c>
      <c r="E36" s="69" t="s">
        <v>94</v>
      </c>
      <c r="F36" s="66"/>
      <c r="G36" s="30"/>
      <c r="H36" s="30"/>
      <c r="I36" s="22" t="s">
        <v>40</v>
      </c>
      <c r="J36" s="25">
        <f t="shared" si="0"/>
        <v>1</v>
      </c>
      <c r="K36" s="26" t="s">
        <v>60</v>
      </c>
      <c r="L36" s="26" t="s">
        <v>7</v>
      </c>
      <c r="M36" s="64"/>
      <c r="N36" s="31"/>
      <c r="O36" s="31"/>
      <c r="P36" s="32"/>
      <c r="Q36" s="31"/>
      <c r="R36" s="31"/>
      <c r="S36" s="33"/>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62">
        <f t="shared" si="1"/>
        <v>0</v>
      </c>
      <c r="BB36" s="62">
        <f t="shared" si="2"/>
        <v>0</v>
      </c>
      <c r="BC36" s="27" t="str">
        <f t="shared" si="3"/>
        <v>INR Zero Only</v>
      </c>
      <c r="IE36" s="29"/>
      <c r="IF36" s="29"/>
      <c r="IG36" s="29"/>
      <c r="IH36" s="29"/>
      <c r="II36" s="29"/>
    </row>
    <row r="37" spans="1:243" s="28" customFormat="1" ht="31.5" customHeight="1">
      <c r="A37" s="19">
        <v>5.02</v>
      </c>
      <c r="B37" s="35" t="s">
        <v>79</v>
      </c>
      <c r="C37" s="21" t="s">
        <v>144</v>
      </c>
      <c r="D37" s="65">
        <v>10</v>
      </c>
      <c r="E37" s="69" t="s">
        <v>94</v>
      </c>
      <c r="F37" s="66"/>
      <c r="G37" s="30"/>
      <c r="H37" s="30"/>
      <c r="I37" s="22" t="s">
        <v>40</v>
      </c>
      <c r="J37" s="25">
        <f t="shared" si="0"/>
        <v>1</v>
      </c>
      <c r="K37" s="26" t="s">
        <v>60</v>
      </c>
      <c r="L37" s="26" t="s">
        <v>7</v>
      </c>
      <c r="M37" s="64"/>
      <c r="N37" s="31"/>
      <c r="O37" s="31"/>
      <c r="P37" s="32"/>
      <c r="Q37" s="31"/>
      <c r="R37" s="31"/>
      <c r="S37" s="33"/>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62">
        <f t="shared" si="1"/>
        <v>0</v>
      </c>
      <c r="BB37" s="62">
        <f t="shared" si="2"/>
        <v>0</v>
      </c>
      <c r="BC37" s="27" t="str">
        <f t="shared" si="3"/>
        <v>INR Zero Only</v>
      </c>
      <c r="IE37" s="29"/>
      <c r="IF37" s="29"/>
      <c r="IG37" s="29"/>
      <c r="IH37" s="29"/>
      <c r="II37" s="29"/>
    </row>
    <row r="38" spans="1:243" s="28" customFormat="1" ht="30.75" customHeight="1">
      <c r="A38" s="67">
        <v>5.03</v>
      </c>
      <c r="B38" s="35" t="s">
        <v>80</v>
      </c>
      <c r="C38" s="21" t="s">
        <v>145</v>
      </c>
      <c r="D38" s="65">
        <v>35</v>
      </c>
      <c r="E38" s="69" t="s">
        <v>94</v>
      </c>
      <c r="F38" s="66"/>
      <c r="G38" s="30"/>
      <c r="H38" s="30"/>
      <c r="I38" s="22" t="s">
        <v>40</v>
      </c>
      <c r="J38" s="25">
        <f>IF(I38="Less(-)",-1,1)</f>
        <v>1</v>
      </c>
      <c r="K38" s="26" t="s">
        <v>60</v>
      </c>
      <c r="L38" s="26" t="s">
        <v>7</v>
      </c>
      <c r="M38" s="64"/>
      <c r="N38" s="31"/>
      <c r="O38" s="31"/>
      <c r="P38" s="32"/>
      <c r="Q38" s="31"/>
      <c r="R38" s="31"/>
      <c r="S38" s="33"/>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62">
        <f>total_amount_ba($B$2,$D$2,D38,F38,J38,K38,M38)</f>
        <v>0</v>
      </c>
      <c r="BB38" s="62">
        <f>BA38+SUM(N38:AZ38)</f>
        <v>0</v>
      </c>
      <c r="BC38" s="27" t="str">
        <f>SpellNumber(L38,BB38)</f>
        <v>INR Zero Only</v>
      </c>
      <c r="IE38" s="29"/>
      <c r="IF38" s="29"/>
      <c r="IG38" s="29"/>
      <c r="IH38" s="29"/>
      <c r="II38" s="29"/>
    </row>
    <row r="39" spans="1:243" s="28" customFormat="1" ht="29.25" customHeight="1">
      <c r="A39" s="67">
        <v>5.04</v>
      </c>
      <c r="B39" s="35" t="s">
        <v>81</v>
      </c>
      <c r="C39" s="21" t="s">
        <v>146</v>
      </c>
      <c r="D39" s="65">
        <v>380</v>
      </c>
      <c r="E39" s="69" t="s">
        <v>94</v>
      </c>
      <c r="F39" s="66"/>
      <c r="G39" s="30"/>
      <c r="H39" s="30"/>
      <c r="I39" s="22" t="s">
        <v>40</v>
      </c>
      <c r="J39" s="25">
        <f>IF(I39="Less(-)",-1,1)</f>
        <v>1</v>
      </c>
      <c r="K39" s="26" t="s">
        <v>60</v>
      </c>
      <c r="L39" s="26" t="s">
        <v>7</v>
      </c>
      <c r="M39" s="64"/>
      <c r="N39" s="31"/>
      <c r="O39" s="31"/>
      <c r="P39" s="32"/>
      <c r="Q39" s="31"/>
      <c r="R39" s="31"/>
      <c r="S39" s="33"/>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62">
        <f>total_amount_ba($B$2,$D$2,D39,F39,J39,K39,M39)</f>
        <v>0</v>
      </c>
      <c r="BB39" s="62">
        <f>BA39+SUM(N39:AZ39)</f>
        <v>0</v>
      </c>
      <c r="BC39" s="27" t="str">
        <f>SpellNumber(L39,BB39)</f>
        <v>INR Zero Only</v>
      </c>
      <c r="IE39" s="29"/>
      <c r="IF39" s="29"/>
      <c r="IG39" s="29"/>
      <c r="IH39" s="29"/>
      <c r="II39" s="29"/>
    </row>
    <row r="40" spans="1:243" s="28" customFormat="1" ht="30.75" customHeight="1">
      <c r="A40" s="67">
        <v>5.05</v>
      </c>
      <c r="B40" s="35" t="s">
        <v>82</v>
      </c>
      <c r="C40" s="21" t="s">
        <v>147</v>
      </c>
      <c r="D40" s="65">
        <v>20</v>
      </c>
      <c r="E40" s="69" t="s">
        <v>94</v>
      </c>
      <c r="F40" s="66"/>
      <c r="G40" s="30"/>
      <c r="H40" s="30"/>
      <c r="I40" s="22" t="s">
        <v>40</v>
      </c>
      <c r="J40" s="25">
        <f>IF(I40="Less(-)",-1,1)</f>
        <v>1</v>
      </c>
      <c r="K40" s="26" t="s">
        <v>60</v>
      </c>
      <c r="L40" s="26" t="s">
        <v>7</v>
      </c>
      <c r="M40" s="64"/>
      <c r="N40" s="31"/>
      <c r="O40" s="31"/>
      <c r="P40" s="32"/>
      <c r="Q40" s="31"/>
      <c r="R40" s="31"/>
      <c r="S40" s="33"/>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62">
        <f>total_amount_ba($B$2,$D$2,D40,F40,J40,K40,M40)</f>
        <v>0</v>
      </c>
      <c r="BB40" s="62">
        <f>BA40+SUM(N40:AZ40)</f>
        <v>0</v>
      </c>
      <c r="BC40" s="27" t="str">
        <f>SpellNumber(L40,BB40)</f>
        <v>INR Zero Only</v>
      </c>
      <c r="IE40" s="29"/>
      <c r="IF40" s="29"/>
      <c r="IG40" s="29"/>
      <c r="IH40" s="29"/>
      <c r="II40" s="29"/>
    </row>
    <row r="41" spans="1:243" s="28" customFormat="1" ht="30" customHeight="1">
      <c r="A41" s="67">
        <v>5.06</v>
      </c>
      <c r="B41" s="35" t="s">
        <v>103</v>
      </c>
      <c r="C41" s="21" t="s">
        <v>148</v>
      </c>
      <c r="D41" s="65">
        <v>10</v>
      </c>
      <c r="E41" s="69" t="s">
        <v>94</v>
      </c>
      <c r="F41" s="66"/>
      <c r="G41" s="30"/>
      <c r="H41" s="30"/>
      <c r="I41" s="22" t="s">
        <v>40</v>
      </c>
      <c r="J41" s="25">
        <f>IF(I41="Less(-)",-1,1)</f>
        <v>1</v>
      </c>
      <c r="K41" s="26" t="s">
        <v>60</v>
      </c>
      <c r="L41" s="26" t="s">
        <v>7</v>
      </c>
      <c r="M41" s="64"/>
      <c r="N41" s="31"/>
      <c r="O41" s="31"/>
      <c r="P41" s="32"/>
      <c r="Q41" s="31"/>
      <c r="R41" s="31"/>
      <c r="S41" s="33"/>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62">
        <f>total_amount_ba($B$2,$D$2,D41,F41,J41,K41,M41)</f>
        <v>0</v>
      </c>
      <c r="BB41" s="62">
        <f>BA41+SUM(N41:AZ41)</f>
        <v>0</v>
      </c>
      <c r="BC41" s="27" t="str">
        <f>SpellNumber(L41,BB41)</f>
        <v>INR Zero Only</v>
      </c>
      <c r="IE41" s="29"/>
      <c r="IF41" s="29"/>
      <c r="IG41" s="29"/>
      <c r="IH41" s="29"/>
      <c r="II41" s="29"/>
    </row>
    <row r="42" spans="1:243" s="28" customFormat="1" ht="28.5" customHeight="1">
      <c r="A42" s="67">
        <v>5.07</v>
      </c>
      <c r="B42" s="35" t="s">
        <v>83</v>
      </c>
      <c r="C42" s="21" t="s">
        <v>149</v>
      </c>
      <c r="D42" s="65">
        <v>90</v>
      </c>
      <c r="E42" s="69" t="s">
        <v>94</v>
      </c>
      <c r="F42" s="66"/>
      <c r="G42" s="30"/>
      <c r="H42" s="30"/>
      <c r="I42" s="22" t="s">
        <v>40</v>
      </c>
      <c r="J42" s="25">
        <f aca="true" t="shared" si="4" ref="J42:J57">IF(I42="Less(-)",-1,1)</f>
        <v>1</v>
      </c>
      <c r="K42" s="26" t="s">
        <v>60</v>
      </c>
      <c r="L42" s="26" t="s">
        <v>7</v>
      </c>
      <c r="M42" s="64"/>
      <c r="N42" s="31"/>
      <c r="O42" s="31"/>
      <c r="P42" s="32"/>
      <c r="Q42" s="31"/>
      <c r="R42" s="31"/>
      <c r="S42" s="33"/>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62">
        <f aca="true" t="shared" si="5" ref="BA42:BA57">total_amount_ba($B$2,$D$2,D42,F42,J42,K42,M42)</f>
        <v>0</v>
      </c>
      <c r="BB42" s="62">
        <f aca="true" t="shared" si="6" ref="BB42:BB57">BA42+SUM(N42:AZ42)</f>
        <v>0</v>
      </c>
      <c r="BC42" s="27" t="str">
        <f aca="true" t="shared" si="7" ref="BC42:BC57">SpellNumber(L42,BB42)</f>
        <v>INR Zero Only</v>
      </c>
      <c r="IE42" s="29"/>
      <c r="IF42" s="29"/>
      <c r="IG42" s="29"/>
      <c r="IH42" s="29"/>
      <c r="II42" s="29"/>
    </row>
    <row r="43" spans="1:243" s="28" customFormat="1" ht="29.25" customHeight="1">
      <c r="A43" s="67">
        <v>5.08</v>
      </c>
      <c r="B43" s="35" t="s">
        <v>84</v>
      </c>
      <c r="C43" s="21" t="s">
        <v>150</v>
      </c>
      <c r="D43" s="65">
        <v>90</v>
      </c>
      <c r="E43" s="69" t="s">
        <v>94</v>
      </c>
      <c r="F43" s="66"/>
      <c r="G43" s="30"/>
      <c r="H43" s="30"/>
      <c r="I43" s="22" t="s">
        <v>40</v>
      </c>
      <c r="J43" s="25">
        <f t="shared" si="4"/>
        <v>1</v>
      </c>
      <c r="K43" s="26" t="s">
        <v>60</v>
      </c>
      <c r="L43" s="26" t="s">
        <v>7</v>
      </c>
      <c r="M43" s="64"/>
      <c r="N43" s="31"/>
      <c r="O43" s="31"/>
      <c r="P43" s="32"/>
      <c r="Q43" s="31"/>
      <c r="R43" s="31"/>
      <c r="S43" s="33"/>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62">
        <f t="shared" si="5"/>
        <v>0</v>
      </c>
      <c r="BB43" s="62">
        <f t="shared" si="6"/>
        <v>0</v>
      </c>
      <c r="BC43" s="27" t="str">
        <f t="shared" si="7"/>
        <v>INR Zero Only</v>
      </c>
      <c r="IE43" s="29"/>
      <c r="IF43" s="29"/>
      <c r="IG43" s="29"/>
      <c r="IH43" s="29"/>
      <c r="II43" s="29"/>
    </row>
    <row r="44" spans="1:243" s="28" customFormat="1" ht="27" customHeight="1">
      <c r="A44" s="67">
        <v>5.09</v>
      </c>
      <c r="B44" s="35" t="s">
        <v>85</v>
      </c>
      <c r="C44" s="21" t="s">
        <v>151</v>
      </c>
      <c r="D44" s="65">
        <v>80</v>
      </c>
      <c r="E44" s="69" t="s">
        <v>94</v>
      </c>
      <c r="F44" s="66"/>
      <c r="G44" s="30"/>
      <c r="H44" s="30"/>
      <c r="I44" s="22" t="s">
        <v>40</v>
      </c>
      <c r="J44" s="25">
        <f t="shared" si="4"/>
        <v>1</v>
      </c>
      <c r="K44" s="26" t="s">
        <v>60</v>
      </c>
      <c r="L44" s="26" t="s">
        <v>7</v>
      </c>
      <c r="M44" s="64"/>
      <c r="N44" s="31"/>
      <c r="O44" s="31"/>
      <c r="P44" s="32"/>
      <c r="Q44" s="31"/>
      <c r="R44" s="31"/>
      <c r="S44" s="33"/>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62">
        <f t="shared" si="5"/>
        <v>0</v>
      </c>
      <c r="BB44" s="62">
        <f t="shared" si="6"/>
        <v>0</v>
      </c>
      <c r="BC44" s="27" t="str">
        <f t="shared" si="7"/>
        <v>INR Zero Only</v>
      </c>
      <c r="IE44" s="29"/>
      <c r="IF44" s="29"/>
      <c r="IG44" s="29"/>
      <c r="IH44" s="29"/>
      <c r="II44" s="29"/>
    </row>
    <row r="45" spans="1:243" s="28" customFormat="1" ht="34.5" customHeight="1">
      <c r="A45" s="67">
        <v>5.1</v>
      </c>
      <c r="B45" s="35" t="s">
        <v>86</v>
      </c>
      <c r="C45" s="21" t="s">
        <v>152</v>
      </c>
      <c r="D45" s="65">
        <v>80</v>
      </c>
      <c r="E45" s="69" t="s">
        <v>94</v>
      </c>
      <c r="F45" s="66"/>
      <c r="G45" s="30"/>
      <c r="H45" s="30"/>
      <c r="I45" s="22" t="s">
        <v>40</v>
      </c>
      <c r="J45" s="25">
        <f t="shared" si="4"/>
        <v>1</v>
      </c>
      <c r="K45" s="26" t="s">
        <v>60</v>
      </c>
      <c r="L45" s="26" t="s">
        <v>7</v>
      </c>
      <c r="M45" s="64"/>
      <c r="N45" s="31"/>
      <c r="O45" s="31"/>
      <c r="P45" s="32"/>
      <c r="Q45" s="31"/>
      <c r="R45" s="31"/>
      <c r="S45" s="33"/>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62">
        <f t="shared" si="5"/>
        <v>0</v>
      </c>
      <c r="BB45" s="62">
        <f t="shared" si="6"/>
        <v>0</v>
      </c>
      <c r="BC45" s="27" t="str">
        <f t="shared" si="7"/>
        <v>INR Zero Only</v>
      </c>
      <c r="IE45" s="29"/>
      <c r="IF45" s="29"/>
      <c r="IG45" s="29"/>
      <c r="IH45" s="29"/>
      <c r="II45" s="29"/>
    </row>
    <row r="46" spans="1:243" s="28" customFormat="1" ht="28.5" customHeight="1">
      <c r="A46" s="67">
        <v>5.11</v>
      </c>
      <c r="B46" s="35" t="s">
        <v>87</v>
      </c>
      <c r="C46" s="21" t="s">
        <v>153</v>
      </c>
      <c r="D46" s="65">
        <v>80</v>
      </c>
      <c r="E46" s="69" t="s">
        <v>94</v>
      </c>
      <c r="F46" s="66"/>
      <c r="G46" s="30"/>
      <c r="H46" s="30"/>
      <c r="I46" s="22" t="s">
        <v>40</v>
      </c>
      <c r="J46" s="25">
        <f t="shared" si="4"/>
        <v>1</v>
      </c>
      <c r="K46" s="26" t="s">
        <v>60</v>
      </c>
      <c r="L46" s="26" t="s">
        <v>7</v>
      </c>
      <c r="M46" s="64"/>
      <c r="N46" s="31"/>
      <c r="O46" s="31"/>
      <c r="P46" s="32"/>
      <c r="Q46" s="31"/>
      <c r="R46" s="31"/>
      <c r="S46" s="33"/>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62">
        <f t="shared" si="5"/>
        <v>0</v>
      </c>
      <c r="BB46" s="62">
        <f t="shared" si="6"/>
        <v>0</v>
      </c>
      <c r="BC46" s="27" t="str">
        <f t="shared" si="7"/>
        <v>INR Zero Only</v>
      </c>
      <c r="IE46" s="29"/>
      <c r="IF46" s="29"/>
      <c r="IG46" s="29"/>
      <c r="IH46" s="29"/>
      <c r="II46" s="29"/>
    </row>
    <row r="47" spans="1:243" s="28" customFormat="1" ht="26.25" customHeight="1">
      <c r="A47" s="67">
        <v>5.12</v>
      </c>
      <c r="B47" s="35" t="s">
        <v>88</v>
      </c>
      <c r="C47" s="21" t="s">
        <v>154</v>
      </c>
      <c r="D47" s="65">
        <v>35</v>
      </c>
      <c r="E47" s="69" t="s">
        <v>94</v>
      </c>
      <c r="F47" s="66"/>
      <c r="G47" s="30"/>
      <c r="H47" s="30"/>
      <c r="I47" s="22" t="s">
        <v>40</v>
      </c>
      <c r="J47" s="25">
        <f t="shared" si="4"/>
        <v>1</v>
      </c>
      <c r="K47" s="26" t="s">
        <v>60</v>
      </c>
      <c r="L47" s="26" t="s">
        <v>7</v>
      </c>
      <c r="M47" s="64"/>
      <c r="N47" s="31"/>
      <c r="O47" s="31"/>
      <c r="P47" s="32"/>
      <c r="Q47" s="31"/>
      <c r="R47" s="31"/>
      <c r="S47" s="33"/>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62">
        <f t="shared" si="5"/>
        <v>0</v>
      </c>
      <c r="BB47" s="62">
        <f t="shared" si="6"/>
        <v>0</v>
      </c>
      <c r="BC47" s="27" t="str">
        <f t="shared" si="7"/>
        <v>INR Zero Only</v>
      </c>
      <c r="IE47" s="29"/>
      <c r="IF47" s="29"/>
      <c r="IG47" s="29"/>
      <c r="IH47" s="29"/>
      <c r="II47" s="29"/>
    </row>
    <row r="48" spans="1:243" s="28" customFormat="1" ht="30" customHeight="1">
      <c r="A48" s="67">
        <v>5.13</v>
      </c>
      <c r="B48" s="35" t="s">
        <v>89</v>
      </c>
      <c r="C48" s="21" t="s">
        <v>155</v>
      </c>
      <c r="D48" s="65">
        <v>40</v>
      </c>
      <c r="E48" s="69" t="s">
        <v>94</v>
      </c>
      <c r="F48" s="66"/>
      <c r="G48" s="30"/>
      <c r="H48" s="30"/>
      <c r="I48" s="22" t="s">
        <v>40</v>
      </c>
      <c r="J48" s="25">
        <f t="shared" si="4"/>
        <v>1</v>
      </c>
      <c r="K48" s="26" t="s">
        <v>60</v>
      </c>
      <c r="L48" s="26" t="s">
        <v>7</v>
      </c>
      <c r="M48" s="64"/>
      <c r="N48" s="31"/>
      <c r="O48" s="31"/>
      <c r="P48" s="32"/>
      <c r="Q48" s="31"/>
      <c r="R48" s="31"/>
      <c r="S48" s="33"/>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62">
        <f t="shared" si="5"/>
        <v>0</v>
      </c>
      <c r="BB48" s="62">
        <f t="shared" si="6"/>
        <v>0</v>
      </c>
      <c r="BC48" s="27" t="str">
        <f t="shared" si="7"/>
        <v>INR Zero Only</v>
      </c>
      <c r="IE48" s="29"/>
      <c r="IF48" s="29"/>
      <c r="IG48" s="29"/>
      <c r="IH48" s="29"/>
      <c r="II48" s="29"/>
    </row>
    <row r="49" spans="1:243" s="28" customFormat="1" ht="27.75" customHeight="1">
      <c r="A49" s="67">
        <v>5.14</v>
      </c>
      <c r="B49" s="35" t="s">
        <v>90</v>
      </c>
      <c r="C49" s="21" t="s">
        <v>156</v>
      </c>
      <c r="D49" s="65">
        <v>165</v>
      </c>
      <c r="E49" s="69" t="s">
        <v>94</v>
      </c>
      <c r="F49" s="66"/>
      <c r="G49" s="30"/>
      <c r="H49" s="30"/>
      <c r="I49" s="22" t="s">
        <v>40</v>
      </c>
      <c r="J49" s="25">
        <f aca="true" t="shared" si="8" ref="J49:J54">IF(I49="Less(-)",-1,1)</f>
        <v>1</v>
      </c>
      <c r="K49" s="26" t="s">
        <v>60</v>
      </c>
      <c r="L49" s="26" t="s">
        <v>7</v>
      </c>
      <c r="M49" s="64"/>
      <c r="N49" s="31"/>
      <c r="O49" s="31"/>
      <c r="P49" s="32"/>
      <c r="Q49" s="31"/>
      <c r="R49" s="31"/>
      <c r="S49" s="33"/>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62">
        <f aca="true" t="shared" si="9" ref="BA49:BA54">total_amount_ba($B$2,$D$2,D49,F49,J49,K49,M49)</f>
        <v>0</v>
      </c>
      <c r="BB49" s="62">
        <f aca="true" t="shared" si="10" ref="BB49:BB54">BA49+SUM(N49:AZ49)</f>
        <v>0</v>
      </c>
      <c r="BC49" s="27" t="str">
        <f aca="true" t="shared" si="11" ref="BC49:BC54">SpellNumber(L49,BB49)</f>
        <v>INR Zero Only</v>
      </c>
      <c r="IE49" s="29"/>
      <c r="IF49" s="29"/>
      <c r="IG49" s="29"/>
      <c r="IH49" s="29"/>
      <c r="II49" s="29"/>
    </row>
    <row r="50" spans="1:243" s="28" customFormat="1" ht="25.5" customHeight="1">
      <c r="A50" s="67">
        <v>5.15</v>
      </c>
      <c r="B50" s="35" t="s">
        <v>91</v>
      </c>
      <c r="C50" s="21" t="s">
        <v>157</v>
      </c>
      <c r="D50" s="65">
        <v>35</v>
      </c>
      <c r="E50" s="69" t="s">
        <v>94</v>
      </c>
      <c r="F50" s="66"/>
      <c r="G50" s="30"/>
      <c r="H50" s="30"/>
      <c r="I50" s="22" t="s">
        <v>40</v>
      </c>
      <c r="J50" s="25">
        <f t="shared" si="8"/>
        <v>1</v>
      </c>
      <c r="K50" s="26" t="s">
        <v>60</v>
      </c>
      <c r="L50" s="26" t="s">
        <v>7</v>
      </c>
      <c r="M50" s="64"/>
      <c r="N50" s="31"/>
      <c r="O50" s="31"/>
      <c r="P50" s="32"/>
      <c r="Q50" s="31"/>
      <c r="R50" s="31"/>
      <c r="S50" s="33"/>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62">
        <f t="shared" si="9"/>
        <v>0</v>
      </c>
      <c r="BB50" s="62">
        <f t="shared" si="10"/>
        <v>0</v>
      </c>
      <c r="BC50" s="27" t="str">
        <f t="shared" si="11"/>
        <v>INR Zero Only</v>
      </c>
      <c r="IE50" s="29"/>
      <c r="IF50" s="29"/>
      <c r="IG50" s="29"/>
      <c r="IH50" s="29"/>
      <c r="II50" s="29"/>
    </row>
    <row r="51" spans="1:243" s="28" customFormat="1" ht="31.5" customHeight="1">
      <c r="A51" s="67">
        <v>5.16</v>
      </c>
      <c r="B51" s="35" t="s">
        <v>92</v>
      </c>
      <c r="C51" s="21" t="s">
        <v>158</v>
      </c>
      <c r="D51" s="65">
        <v>35</v>
      </c>
      <c r="E51" s="69" t="s">
        <v>94</v>
      </c>
      <c r="F51" s="66"/>
      <c r="G51" s="30"/>
      <c r="H51" s="30"/>
      <c r="I51" s="22" t="s">
        <v>40</v>
      </c>
      <c r="J51" s="25">
        <f t="shared" si="8"/>
        <v>1</v>
      </c>
      <c r="K51" s="26" t="s">
        <v>60</v>
      </c>
      <c r="L51" s="26" t="s">
        <v>7</v>
      </c>
      <c r="M51" s="64"/>
      <c r="N51" s="31"/>
      <c r="O51" s="31"/>
      <c r="P51" s="32"/>
      <c r="Q51" s="31"/>
      <c r="R51" s="31"/>
      <c r="S51" s="33"/>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62">
        <f t="shared" si="9"/>
        <v>0</v>
      </c>
      <c r="BB51" s="62">
        <f t="shared" si="10"/>
        <v>0</v>
      </c>
      <c r="BC51" s="27" t="str">
        <f t="shared" si="11"/>
        <v>INR Zero Only</v>
      </c>
      <c r="IE51" s="29"/>
      <c r="IF51" s="29"/>
      <c r="IG51" s="29"/>
      <c r="IH51" s="29"/>
      <c r="II51" s="29"/>
    </row>
    <row r="52" spans="1:243" s="28" customFormat="1" ht="29.25" customHeight="1">
      <c r="A52" s="67">
        <v>5.17</v>
      </c>
      <c r="B52" s="35" t="s">
        <v>104</v>
      </c>
      <c r="C52" s="21" t="s">
        <v>159</v>
      </c>
      <c r="D52" s="65">
        <v>70</v>
      </c>
      <c r="E52" s="69" t="s">
        <v>94</v>
      </c>
      <c r="F52" s="66"/>
      <c r="G52" s="30"/>
      <c r="H52" s="30"/>
      <c r="I52" s="22" t="s">
        <v>40</v>
      </c>
      <c r="J52" s="25">
        <f t="shared" si="8"/>
        <v>1</v>
      </c>
      <c r="K52" s="26" t="s">
        <v>60</v>
      </c>
      <c r="L52" s="26" t="s">
        <v>7</v>
      </c>
      <c r="M52" s="64"/>
      <c r="N52" s="31"/>
      <c r="O52" s="31"/>
      <c r="P52" s="32"/>
      <c r="Q52" s="31"/>
      <c r="R52" s="31"/>
      <c r="S52" s="33"/>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62">
        <f t="shared" si="9"/>
        <v>0</v>
      </c>
      <c r="BB52" s="62">
        <f t="shared" si="10"/>
        <v>0</v>
      </c>
      <c r="BC52" s="27" t="str">
        <f t="shared" si="11"/>
        <v>INR Zero Only</v>
      </c>
      <c r="IE52" s="29"/>
      <c r="IF52" s="29"/>
      <c r="IG52" s="29"/>
      <c r="IH52" s="29"/>
      <c r="II52" s="29"/>
    </row>
    <row r="53" spans="1:243" s="28" customFormat="1" ht="27" customHeight="1">
      <c r="A53" s="67">
        <v>5.18</v>
      </c>
      <c r="B53" s="35" t="s">
        <v>105</v>
      </c>
      <c r="C53" s="21" t="s">
        <v>160</v>
      </c>
      <c r="D53" s="65">
        <v>20</v>
      </c>
      <c r="E53" s="69" t="s">
        <v>94</v>
      </c>
      <c r="F53" s="66"/>
      <c r="G53" s="30"/>
      <c r="H53" s="30"/>
      <c r="I53" s="22" t="s">
        <v>40</v>
      </c>
      <c r="J53" s="25">
        <f t="shared" si="8"/>
        <v>1</v>
      </c>
      <c r="K53" s="26" t="s">
        <v>60</v>
      </c>
      <c r="L53" s="26" t="s">
        <v>7</v>
      </c>
      <c r="M53" s="64"/>
      <c r="N53" s="31"/>
      <c r="O53" s="31"/>
      <c r="P53" s="32"/>
      <c r="Q53" s="31"/>
      <c r="R53" s="31"/>
      <c r="S53" s="33"/>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62">
        <f t="shared" si="9"/>
        <v>0</v>
      </c>
      <c r="BB53" s="62">
        <f t="shared" si="10"/>
        <v>0</v>
      </c>
      <c r="BC53" s="27" t="str">
        <f t="shared" si="11"/>
        <v>INR Zero Only</v>
      </c>
      <c r="IE53" s="29"/>
      <c r="IF53" s="29"/>
      <c r="IG53" s="29"/>
      <c r="IH53" s="29"/>
      <c r="II53" s="29"/>
    </row>
    <row r="54" spans="1:243" s="28" customFormat="1" ht="31.5" customHeight="1">
      <c r="A54" s="67">
        <v>5.19</v>
      </c>
      <c r="B54" s="35" t="s">
        <v>106</v>
      </c>
      <c r="C54" s="21" t="s">
        <v>161</v>
      </c>
      <c r="D54" s="65">
        <v>8</v>
      </c>
      <c r="E54" s="69" t="s">
        <v>94</v>
      </c>
      <c r="F54" s="66"/>
      <c r="G54" s="30"/>
      <c r="H54" s="30"/>
      <c r="I54" s="22" t="s">
        <v>40</v>
      </c>
      <c r="J54" s="25">
        <f t="shared" si="8"/>
        <v>1</v>
      </c>
      <c r="K54" s="26" t="s">
        <v>60</v>
      </c>
      <c r="L54" s="26" t="s">
        <v>7</v>
      </c>
      <c r="M54" s="64"/>
      <c r="N54" s="31"/>
      <c r="O54" s="31"/>
      <c r="P54" s="32"/>
      <c r="Q54" s="31"/>
      <c r="R54" s="31"/>
      <c r="S54" s="33"/>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62">
        <f t="shared" si="9"/>
        <v>0</v>
      </c>
      <c r="BB54" s="62">
        <f t="shared" si="10"/>
        <v>0</v>
      </c>
      <c r="BC54" s="27" t="str">
        <f t="shared" si="11"/>
        <v>INR Zero Only</v>
      </c>
      <c r="IE54" s="29"/>
      <c r="IF54" s="29"/>
      <c r="IG54" s="29"/>
      <c r="IH54" s="29"/>
      <c r="II54" s="29"/>
    </row>
    <row r="55" spans="1:243" s="28" customFormat="1" ht="25.5" customHeight="1">
      <c r="A55" s="67">
        <v>5.2</v>
      </c>
      <c r="B55" s="35" t="s">
        <v>107</v>
      </c>
      <c r="C55" s="21" t="s">
        <v>162</v>
      </c>
      <c r="D55" s="65">
        <v>25</v>
      </c>
      <c r="E55" s="69" t="s">
        <v>94</v>
      </c>
      <c r="F55" s="66"/>
      <c r="G55" s="30"/>
      <c r="H55" s="30"/>
      <c r="I55" s="22" t="s">
        <v>40</v>
      </c>
      <c r="J55" s="25">
        <f t="shared" si="4"/>
        <v>1</v>
      </c>
      <c r="K55" s="26" t="s">
        <v>60</v>
      </c>
      <c r="L55" s="26" t="s">
        <v>7</v>
      </c>
      <c r="M55" s="64"/>
      <c r="N55" s="31"/>
      <c r="O55" s="31"/>
      <c r="P55" s="32"/>
      <c r="Q55" s="31"/>
      <c r="R55" s="31"/>
      <c r="S55" s="33"/>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62">
        <f t="shared" si="5"/>
        <v>0</v>
      </c>
      <c r="BB55" s="62">
        <f t="shared" si="6"/>
        <v>0</v>
      </c>
      <c r="BC55" s="27" t="str">
        <f t="shared" si="7"/>
        <v>INR Zero Only</v>
      </c>
      <c r="IE55" s="29"/>
      <c r="IF55" s="29"/>
      <c r="IG55" s="29"/>
      <c r="IH55" s="29"/>
      <c r="II55" s="29"/>
    </row>
    <row r="56" spans="1:243" s="28" customFormat="1" ht="27.75" customHeight="1">
      <c r="A56" s="67">
        <v>5.21</v>
      </c>
      <c r="B56" s="35" t="s">
        <v>108</v>
      </c>
      <c r="C56" s="21" t="s">
        <v>163</v>
      </c>
      <c r="D56" s="65">
        <v>22</v>
      </c>
      <c r="E56" s="69" t="s">
        <v>94</v>
      </c>
      <c r="F56" s="66"/>
      <c r="G56" s="30"/>
      <c r="H56" s="30"/>
      <c r="I56" s="22" t="s">
        <v>40</v>
      </c>
      <c r="J56" s="25">
        <f t="shared" si="4"/>
        <v>1</v>
      </c>
      <c r="K56" s="26" t="s">
        <v>60</v>
      </c>
      <c r="L56" s="26" t="s">
        <v>7</v>
      </c>
      <c r="M56" s="64"/>
      <c r="N56" s="31"/>
      <c r="O56" s="31"/>
      <c r="P56" s="32"/>
      <c r="Q56" s="31"/>
      <c r="R56" s="31"/>
      <c r="S56" s="33"/>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62">
        <f t="shared" si="5"/>
        <v>0</v>
      </c>
      <c r="BB56" s="62">
        <f t="shared" si="6"/>
        <v>0</v>
      </c>
      <c r="BC56" s="27" t="str">
        <f t="shared" si="7"/>
        <v>INR Zero Only</v>
      </c>
      <c r="IE56" s="29"/>
      <c r="IF56" s="29"/>
      <c r="IG56" s="29"/>
      <c r="IH56" s="29"/>
      <c r="II56" s="29"/>
    </row>
    <row r="57" spans="1:243" s="28" customFormat="1" ht="26.25" customHeight="1">
      <c r="A57" s="67">
        <v>5.22</v>
      </c>
      <c r="B57" s="35" t="s">
        <v>109</v>
      </c>
      <c r="C57" s="21" t="s">
        <v>164</v>
      </c>
      <c r="D57" s="65">
        <v>22</v>
      </c>
      <c r="E57" s="69" t="s">
        <v>94</v>
      </c>
      <c r="F57" s="66"/>
      <c r="G57" s="30"/>
      <c r="H57" s="30"/>
      <c r="I57" s="22" t="s">
        <v>40</v>
      </c>
      <c r="J57" s="25">
        <f t="shared" si="4"/>
        <v>1</v>
      </c>
      <c r="K57" s="26" t="s">
        <v>60</v>
      </c>
      <c r="L57" s="26" t="s">
        <v>7</v>
      </c>
      <c r="M57" s="64"/>
      <c r="N57" s="31"/>
      <c r="O57" s="31"/>
      <c r="P57" s="32"/>
      <c r="Q57" s="31"/>
      <c r="R57" s="31"/>
      <c r="S57" s="33"/>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62">
        <f t="shared" si="5"/>
        <v>0</v>
      </c>
      <c r="BB57" s="62">
        <f t="shared" si="6"/>
        <v>0</v>
      </c>
      <c r="BC57" s="27" t="str">
        <f t="shared" si="7"/>
        <v>INR Zero Only</v>
      </c>
      <c r="IE57" s="29"/>
      <c r="IF57" s="29"/>
      <c r="IG57" s="29"/>
      <c r="IH57" s="29"/>
      <c r="II57" s="29"/>
    </row>
    <row r="58" spans="1:243" s="28" customFormat="1" ht="30" customHeight="1">
      <c r="A58" s="67">
        <v>5.23</v>
      </c>
      <c r="B58" s="35" t="s">
        <v>213</v>
      </c>
      <c r="C58" s="21" t="s">
        <v>165</v>
      </c>
      <c r="D58" s="65">
        <v>95</v>
      </c>
      <c r="E58" s="69" t="s">
        <v>218</v>
      </c>
      <c r="F58" s="66"/>
      <c r="G58" s="30"/>
      <c r="H58" s="30"/>
      <c r="I58" s="22" t="s">
        <v>40</v>
      </c>
      <c r="J58" s="25">
        <f>IF(I58="Less(-)",-1,1)</f>
        <v>1</v>
      </c>
      <c r="K58" s="26" t="s">
        <v>60</v>
      </c>
      <c r="L58" s="26" t="s">
        <v>7</v>
      </c>
      <c r="M58" s="64"/>
      <c r="N58" s="31"/>
      <c r="O58" s="31"/>
      <c r="P58" s="32"/>
      <c r="Q58" s="31"/>
      <c r="R58" s="31"/>
      <c r="S58" s="33"/>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62">
        <f>total_amount_ba($B$2,$D$2,D58,F58,J58,K58,M58)</f>
        <v>0</v>
      </c>
      <c r="BB58" s="62">
        <f>BA58+SUM(N58:AZ58)</f>
        <v>0</v>
      </c>
      <c r="BC58" s="27" t="str">
        <f>SpellNumber(L58,BB58)</f>
        <v>INR Zero Only</v>
      </c>
      <c r="IE58" s="29"/>
      <c r="IF58" s="29"/>
      <c r="IG58" s="29"/>
      <c r="IH58" s="29"/>
      <c r="II58" s="29"/>
    </row>
    <row r="59" spans="1:243" s="28" customFormat="1" ht="27.75" customHeight="1">
      <c r="A59" s="67">
        <v>5.24</v>
      </c>
      <c r="B59" s="35" t="s">
        <v>110</v>
      </c>
      <c r="C59" s="21" t="s">
        <v>166</v>
      </c>
      <c r="D59" s="65">
        <v>115</v>
      </c>
      <c r="E59" s="69" t="s">
        <v>94</v>
      </c>
      <c r="F59" s="66"/>
      <c r="G59" s="30"/>
      <c r="H59" s="30"/>
      <c r="I59" s="22" t="s">
        <v>40</v>
      </c>
      <c r="J59" s="25">
        <f>IF(I59="Less(-)",-1,1)</f>
        <v>1</v>
      </c>
      <c r="K59" s="26" t="s">
        <v>60</v>
      </c>
      <c r="L59" s="26" t="s">
        <v>7</v>
      </c>
      <c r="M59" s="64"/>
      <c r="N59" s="31"/>
      <c r="O59" s="31"/>
      <c r="P59" s="32"/>
      <c r="Q59" s="31"/>
      <c r="R59" s="31"/>
      <c r="S59" s="33"/>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62">
        <f>total_amount_ba($B$2,$D$2,D59,F59,J59,K59,M59)</f>
        <v>0</v>
      </c>
      <c r="BB59" s="62">
        <f>BA59+SUM(N59:AZ59)</f>
        <v>0</v>
      </c>
      <c r="BC59" s="27" t="str">
        <f>SpellNumber(L59,BB59)</f>
        <v>INR Zero Only</v>
      </c>
      <c r="IE59" s="29"/>
      <c r="IF59" s="29"/>
      <c r="IG59" s="29"/>
      <c r="IH59" s="29"/>
      <c r="II59" s="29"/>
    </row>
    <row r="60" spans="1:243" s="28" customFormat="1" ht="28.5" customHeight="1">
      <c r="A60" s="67">
        <v>5.25</v>
      </c>
      <c r="B60" s="35" t="s">
        <v>111</v>
      </c>
      <c r="C60" s="21" t="s">
        <v>167</v>
      </c>
      <c r="D60" s="65">
        <v>115</v>
      </c>
      <c r="E60" s="69" t="s">
        <v>94</v>
      </c>
      <c r="F60" s="66"/>
      <c r="G60" s="30"/>
      <c r="H60" s="30"/>
      <c r="I60" s="22" t="s">
        <v>40</v>
      </c>
      <c r="J60" s="25">
        <f>IF(I60="Less(-)",-1,1)</f>
        <v>1</v>
      </c>
      <c r="K60" s="26" t="s">
        <v>60</v>
      </c>
      <c r="L60" s="26" t="s">
        <v>7</v>
      </c>
      <c r="M60" s="64"/>
      <c r="N60" s="31"/>
      <c r="O60" s="31"/>
      <c r="P60" s="32"/>
      <c r="Q60" s="31"/>
      <c r="R60" s="31"/>
      <c r="S60" s="33"/>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62">
        <f>total_amount_ba($B$2,$D$2,D60,F60,J60,K60,M60)</f>
        <v>0</v>
      </c>
      <c r="BB60" s="62">
        <f>BA60+SUM(N60:AZ60)</f>
        <v>0</v>
      </c>
      <c r="BC60" s="27" t="str">
        <f>SpellNumber(L60,BB60)</f>
        <v>INR Zero Only</v>
      </c>
      <c r="IE60" s="29"/>
      <c r="IF60" s="29"/>
      <c r="IG60" s="29"/>
      <c r="IH60" s="29"/>
      <c r="II60" s="29"/>
    </row>
    <row r="61" spans="1:243" s="28" customFormat="1" ht="30" customHeight="1">
      <c r="A61" s="67">
        <v>5.26</v>
      </c>
      <c r="B61" s="35" t="s">
        <v>112</v>
      </c>
      <c r="C61" s="21" t="s">
        <v>168</v>
      </c>
      <c r="D61" s="65">
        <v>22</v>
      </c>
      <c r="E61" s="69" t="s">
        <v>94</v>
      </c>
      <c r="F61" s="66"/>
      <c r="G61" s="30"/>
      <c r="H61" s="30"/>
      <c r="I61" s="22" t="s">
        <v>40</v>
      </c>
      <c r="J61" s="25">
        <f>IF(I61="Less(-)",-1,1)</f>
        <v>1</v>
      </c>
      <c r="K61" s="26" t="s">
        <v>60</v>
      </c>
      <c r="L61" s="26" t="s">
        <v>7</v>
      </c>
      <c r="M61" s="64"/>
      <c r="N61" s="31"/>
      <c r="O61" s="31"/>
      <c r="P61" s="32"/>
      <c r="Q61" s="31"/>
      <c r="R61" s="31"/>
      <c r="S61" s="33"/>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62">
        <f>total_amount_ba($B$2,$D$2,D61,F61,J61,K61,M61)</f>
        <v>0</v>
      </c>
      <c r="BB61" s="62">
        <f>BA61+SUM(N61:AZ61)</f>
        <v>0</v>
      </c>
      <c r="BC61" s="27" t="str">
        <f>SpellNumber(L61,BB61)</f>
        <v>INR Zero Only</v>
      </c>
      <c r="IE61" s="29"/>
      <c r="IF61" s="29"/>
      <c r="IG61" s="29"/>
      <c r="IH61" s="29"/>
      <c r="II61" s="29"/>
    </row>
    <row r="62" spans="1:243" s="28" customFormat="1" ht="27" customHeight="1">
      <c r="A62" s="67">
        <v>5.27</v>
      </c>
      <c r="B62" s="35" t="s">
        <v>113</v>
      </c>
      <c r="C62" s="21" t="s">
        <v>169</v>
      </c>
      <c r="D62" s="65">
        <v>38</v>
      </c>
      <c r="E62" s="69" t="s">
        <v>214</v>
      </c>
      <c r="F62" s="66"/>
      <c r="G62" s="30"/>
      <c r="H62" s="30"/>
      <c r="I62" s="22" t="s">
        <v>40</v>
      </c>
      <c r="J62" s="25">
        <f>IF(I62="Less(-)",-1,1)</f>
        <v>1</v>
      </c>
      <c r="K62" s="26" t="s">
        <v>60</v>
      </c>
      <c r="L62" s="26" t="s">
        <v>7</v>
      </c>
      <c r="M62" s="64"/>
      <c r="N62" s="31"/>
      <c r="O62" s="31"/>
      <c r="P62" s="32"/>
      <c r="Q62" s="31"/>
      <c r="R62" s="31"/>
      <c r="S62" s="33"/>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62">
        <f>total_amount_ba($B$2,$D$2,D62,F62,J62,K62,M62)</f>
        <v>0</v>
      </c>
      <c r="BB62" s="62">
        <f>BA62+SUM(N62:AZ62)</f>
        <v>0</v>
      </c>
      <c r="BC62" s="27" t="str">
        <f>SpellNumber(L62,BB62)</f>
        <v>INR Zero Only</v>
      </c>
      <c r="IE62" s="29"/>
      <c r="IF62" s="29"/>
      <c r="IG62" s="29"/>
      <c r="IH62" s="29"/>
      <c r="II62" s="29"/>
    </row>
    <row r="63" spans="1:243" s="28" customFormat="1" ht="27" customHeight="1">
      <c r="A63" s="67">
        <v>5.28</v>
      </c>
      <c r="B63" s="35" t="s">
        <v>114</v>
      </c>
      <c r="C63" s="21" t="s">
        <v>170</v>
      </c>
      <c r="D63" s="65">
        <v>6</v>
      </c>
      <c r="E63" s="69" t="s">
        <v>94</v>
      </c>
      <c r="F63" s="66"/>
      <c r="G63" s="30"/>
      <c r="H63" s="30"/>
      <c r="I63" s="22" t="s">
        <v>40</v>
      </c>
      <c r="J63" s="25">
        <f aca="true" t="shared" si="12" ref="J63:J68">IF(I63="Less(-)",-1,1)</f>
        <v>1</v>
      </c>
      <c r="K63" s="26" t="s">
        <v>60</v>
      </c>
      <c r="L63" s="26" t="s">
        <v>7</v>
      </c>
      <c r="M63" s="64"/>
      <c r="N63" s="31"/>
      <c r="O63" s="31"/>
      <c r="P63" s="32"/>
      <c r="Q63" s="31"/>
      <c r="R63" s="31"/>
      <c r="S63" s="33"/>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62">
        <f aca="true" t="shared" si="13" ref="BA63:BA68">total_amount_ba($B$2,$D$2,D63,F63,J63,K63,M63)</f>
        <v>0</v>
      </c>
      <c r="BB63" s="62">
        <f aca="true" t="shared" si="14" ref="BB63:BB68">BA63+SUM(N63:AZ63)</f>
        <v>0</v>
      </c>
      <c r="BC63" s="27" t="str">
        <f aca="true" t="shared" si="15" ref="BC63:BC68">SpellNumber(L63,BB63)</f>
        <v>INR Zero Only</v>
      </c>
      <c r="IE63" s="29"/>
      <c r="IF63" s="29"/>
      <c r="IG63" s="29"/>
      <c r="IH63" s="29"/>
      <c r="II63" s="29"/>
    </row>
    <row r="64" spans="1:243" s="28" customFormat="1" ht="27.75" customHeight="1">
      <c r="A64" s="67">
        <v>5.29</v>
      </c>
      <c r="B64" s="35" t="s">
        <v>115</v>
      </c>
      <c r="C64" s="21" t="s">
        <v>171</v>
      </c>
      <c r="D64" s="65">
        <v>70</v>
      </c>
      <c r="E64" s="69" t="s">
        <v>94</v>
      </c>
      <c r="F64" s="66"/>
      <c r="G64" s="30"/>
      <c r="H64" s="30"/>
      <c r="I64" s="22" t="s">
        <v>40</v>
      </c>
      <c r="J64" s="25">
        <f t="shared" si="12"/>
        <v>1</v>
      </c>
      <c r="K64" s="26" t="s">
        <v>60</v>
      </c>
      <c r="L64" s="26" t="s">
        <v>7</v>
      </c>
      <c r="M64" s="64"/>
      <c r="N64" s="31"/>
      <c r="O64" s="31"/>
      <c r="P64" s="32"/>
      <c r="Q64" s="31"/>
      <c r="R64" s="31"/>
      <c r="S64" s="33"/>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62">
        <f t="shared" si="13"/>
        <v>0</v>
      </c>
      <c r="BB64" s="62">
        <f t="shared" si="14"/>
        <v>0</v>
      </c>
      <c r="BC64" s="27" t="str">
        <f t="shared" si="15"/>
        <v>INR Zero Only</v>
      </c>
      <c r="IE64" s="29"/>
      <c r="IF64" s="29"/>
      <c r="IG64" s="29"/>
      <c r="IH64" s="29"/>
      <c r="II64" s="29"/>
    </row>
    <row r="65" spans="1:243" s="28" customFormat="1" ht="24" customHeight="1">
      <c r="A65" s="67">
        <v>5.3</v>
      </c>
      <c r="B65" s="35" t="s">
        <v>116</v>
      </c>
      <c r="C65" s="21" t="s">
        <v>172</v>
      </c>
      <c r="D65" s="65">
        <v>160</v>
      </c>
      <c r="E65" s="69" t="s">
        <v>215</v>
      </c>
      <c r="F65" s="66"/>
      <c r="G65" s="30"/>
      <c r="H65" s="30"/>
      <c r="I65" s="22" t="s">
        <v>40</v>
      </c>
      <c r="J65" s="25">
        <f t="shared" si="12"/>
        <v>1</v>
      </c>
      <c r="K65" s="26" t="s">
        <v>60</v>
      </c>
      <c r="L65" s="26" t="s">
        <v>7</v>
      </c>
      <c r="M65" s="64"/>
      <c r="N65" s="31"/>
      <c r="O65" s="31"/>
      <c r="P65" s="32"/>
      <c r="Q65" s="31"/>
      <c r="R65" s="31"/>
      <c r="S65" s="33"/>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62">
        <f t="shared" si="13"/>
        <v>0</v>
      </c>
      <c r="BB65" s="62">
        <f t="shared" si="14"/>
        <v>0</v>
      </c>
      <c r="BC65" s="27" t="str">
        <f t="shared" si="15"/>
        <v>INR Zero Only</v>
      </c>
      <c r="IE65" s="29"/>
      <c r="IF65" s="29"/>
      <c r="IG65" s="29"/>
      <c r="IH65" s="29"/>
      <c r="II65" s="29"/>
    </row>
    <row r="66" spans="1:243" s="28" customFormat="1" ht="27" customHeight="1">
      <c r="A66" s="67">
        <v>5.31</v>
      </c>
      <c r="B66" s="35" t="s">
        <v>117</v>
      </c>
      <c r="C66" s="21" t="s">
        <v>173</v>
      </c>
      <c r="D66" s="65">
        <v>40</v>
      </c>
      <c r="E66" s="69" t="s">
        <v>94</v>
      </c>
      <c r="F66" s="66"/>
      <c r="G66" s="30"/>
      <c r="H66" s="30"/>
      <c r="I66" s="22" t="s">
        <v>40</v>
      </c>
      <c r="J66" s="25">
        <f t="shared" si="12"/>
        <v>1</v>
      </c>
      <c r="K66" s="26" t="s">
        <v>60</v>
      </c>
      <c r="L66" s="26" t="s">
        <v>7</v>
      </c>
      <c r="M66" s="64"/>
      <c r="N66" s="31"/>
      <c r="O66" s="31"/>
      <c r="P66" s="32"/>
      <c r="Q66" s="31"/>
      <c r="R66" s="31"/>
      <c r="S66" s="33"/>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62">
        <f t="shared" si="13"/>
        <v>0</v>
      </c>
      <c r="BB66" s="62">
        <f t="shared" si="14"/>
        <v>0</v>
      </c>
      <c r="BC66" s="27" t="str">
        <f t="shared" si="15"/>
        <v>INR Zero Only</v>
      </c>
      <c r="IE66" s="29"/>
      <c r="IF66" s="29"/>
      <c r="IG66" s="29"/>
      <c r="IH66" s="29"/>
      <c r="II66" s="29"/>
    </row>
    <row r="67" spans="1:243" s="28" customFormat="1" ht="25.5" customHeight="1">
      <c r="A67" s="67">
        <v>5.32</v>
      </c>
      <c r="B67" s="35" t="s">
        <v>118</v>
      </c>
      <c r="C67" s="21" t="s">
        <v>174</v>
      </c>
      <c r="D67" s="65">
        <v>16</v>
      </c>
      <c r="E67" s="69" t="s">
        <v>216</v>
      </c>
      <c r="F67" s="66"/>
      <c r="G67" s="30"/>
      <c r="H67" s="30"/>
      <c r="I67" s="22" t="s">
        <v>40</v>
      </c>
      <c r="J67" s="25">
        <f t="shared" si="12"/>
        <v>1</v>
      </c>
      <c r="K67" s="26" t="s">
        <v>60</v>
      </c>
      <c r="L67" s="26" t="s">
        <v>7</v>
      </c>
      <c r="M67" s="64"/>
      <c r="N67" s="31"/>
      <c r="O67" s="31"/>
      <c r="P67" s="32"/>
      <c r="Q67" s="31"/>
      <c r="R67" s="31"/>
      <c r="S67" s="33"/>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62">
        <f t="shared" si="13"/>
        <v>0</v>
      </c>
      <c r="BB67" s="62">
        <f t="shared" si="14"/>
        <v>0</v>
      </c>
      <c r="BC67" s="27" t="str">
        <f t="shared" si="15"/>
        <v>INR Zero Only</v>
      </c>
      <c r="IE67" s="29"/>
      <c r="IF67" s="29"/>
      <c r="IG67" s="29"/>
      <c r="IH67" s="29"/>
      <c r="II67" s="29"/>
    </row>
    <row r="68" spans="1:243" s="28" customFormat="1" ht="24" customHeight="1">
      <c r="A68" s="67">
        <v>5.33</v>
      </c>
      <c r="B68" s="35" t="s">
        <v>119</v>
      </c>
      <c r="C68" s="21" t="s">
        <v>175</v>
      </c>
      <c r="D68" s="65">
        <v>35</v>
      </c>
      <c r="E68" s="69" t="s">
        <v>94</v>
      </c>
      <c r="F68" s="66"/>
      <c r="G68" s="30"/>
      <c r="H68" s="30"/>
      <c r="I68" s="22" t="s">
        <v>40</v>
      </c>
      <c r="J68" s="25">
        <f t="shared" si="12"/>
        <v>1</v>
      </c>
      <c r="K68" s="26" t="s">
        <v>60</v>
      </c>
      <c r="L68" s="26" t="s">
        <v>7</v>
      </c>
      <c r="M68" s="64"/>
      <c r="N68" s="31"/>
      <c r="O68" s="31"/>
      <c r="P68" s="32"/>
      <c r="Q68" s="31"/>
      <c r="R68" s="31"/>
      <c r="S68" s="33"/>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62">
        <f t="shared" si="13"/>
        <v>0</v>
      </c>
      <c r="BB68" s="62">
        <f t="shared" si="14"/>
        <v>0</v>
      </c>
      <c r="BC68" s="27" t="str">
        <f t="shared" si="15"/>
        <v>INR Zero Only</v>
      </c>
      <c r="IE68" s="29"/>
      <c r="IF68" s="29"/>
      <c r="IG68" s="29"/>
      <c r="IH68" s="29"/>
      <c r="II68" s="29"/>
    </row>
    <row r="69" spans="1:243" s="28" customFormat="1" ht="30.75" customHeight="1">
      <c r="A69" s="67">
        <v>5.34</v>
      </c>
      <c r="B69" s="35" t="s">
        <v>120</v>
      </c>
      <c r="C69" s="21" t="s">
        <v>176</v>
      </c>
      <c r="D69" s="65">
        <v>18</v>
      </c>
      <c r="E69" s="69" t="s">
        <v>94</v>
      </c>
      <c r="F69" s="66"/>
      <c r="G69" s="30"/>
      <c r="H69" s="30"/>
      <c r="I69" s="22" t="s">
        <v>40</v>
      </c>
      <c r="J69" s="25">
        <f aca="true" t="shared" si="16" ref="J69:J79">IF(I69="Less(-)",-1,1)</f>
        <v>1</v>
      </c>
      <c r="K69" s="26" t="s">
        <v>60</v>
      </c>
      <c r="L69" s="26" t="s">
        <v>7</v>
      </c>
      <c r="M69" s="64"/>
      <c r="N69" s="31"/>
      <c r="O69" s="31"/>
      <c r="P69" s="32"/>
      <c r="Q69" s="31"/>
      <c r="R69" s="31"/>
      <c r="S69" s="33"/>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62">
        <f aca="true" t="shared" si="17" ref="BA69:BA79">total_amount_ba($B$2,$D$2,D69,F69,J69,K69,M69)</f>
        <v>0</v>
      </c>
      <c r="BB69" s="62">
        <f aca="true" t="shared" si="18" ref="BB69:BB79">BA69+SUM(N69:AZ69)</f>
        <v>0</v>
      </c>
      <c r="BC69" s="27" t="str">
        <f aca="true" t="shared" si="19" ref="BC69:BC79">SpellNumber(L69,BB69)</f>
        <v>INR Zero Only</v>
      </c>
      <c r="IE69" s="29"/>
      <c r="IF69" s="29"/>
      <c r="IG69" s="29"/>
      <c r="IH69" s="29"/>
      <c r="II69" s="29"/>
    </row>
    <row r="70" spans="1:243" s="28" customFormat="1" ht="29.25" customHeight="1">
      <c r="A70" s="67">
        <v>5.35</v>
      </c>
      <c r="B70" s="35" t="s">
        <v>121</v>
      </c>
      <c r="C70" s="21" t="s">
        <v>177</v>
      </c>
      <c r="D70" s="65">
        <v>100</v>
      </c>
      <c r="E70" s="69" t="s">
        <v>94</v>
      </c>
      <c r="F70" s="66"/>
      <c r="G70" s="30"/>
      <c r="H70" s="30"/>
      <c r="I70" s="22" t="s">
        <v>40</v>
      </c>
      <c r="J70" s="25">
        <f t="shared" si="16"/>
        <v>1</v>
      </c>
      <c r="K70" s="26" t="s">
        <v>60</v>
      </c>
      <c r="L70" s="26" t="s">
        <v>7</v>
      </c>
      <c r="M70" s="64"/>
      <c r="N70" s="31"/>
      <c r="O70" s="31"/>
      <c r="P70" s="32"/>
      <c r="Q70" s="31"/>
      <c r="R70" s="31"/>
      <c r="S70" s="33"/>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62">
        <f t="shared" si="17"/>
        <v>0</v>
      </c>
      <c r="BB70" s="62">
        <f t="shared" si="18"/>
        <v>0</v>
      </c>
      <c r="BC70" s="27" t="str">
        <f t="shared" si="19"/>
        <v>INR Zero Only</v>
      </c>
      <c r="IE70" s="29"/>
      <c r="IF70" s="29"/>
      <c r="IG70" s="29"/>
      <c r="IH70" s="29"/>
      <c r="II70" s="29"/>
    </row>
    <row r="71" spans="1:243" s="28" customFormat="1" ht="25.5" customHeight="1">
      <c r="A71" s="67">
        <v>5.36</v>
      </c>
      <c r="B71" s="35" t="s">
        <v>122</v>
      </c>
      <c r="C71" s="21" t="s">
        <v>178</v>
      </c>
      <c r="D71" s="65">
        <v>45</v>
      </c>
      <c r="E71" s="69" t="s">
        <v>94</v>
      </c>
      <c r="F71" s="66"/>
      <c r="G71" s="30"/>
      <c r="H71" s="30"/>
      <c r="I71" s="22" t="s">
        <v>40</v>
      </c>
      <c r="J71" s="25">
        <f t="shared" si="16"/>
        <v>1</v>
      </c>
      <c r="K71" s="26" t="s">
        <v>60</v>
      </c>
      <c r="L71" s="26" t="s">
        <v>7</v>
      </c>
      <c r="M71" s="64"/>
      <c r="N71" s="31"/>
      <c r="O71" s="31"/>
      <c r="P71" s="32"/>
      <c r="Q71" s="31"/>
      <c r="R71" s="31"/>
      <c r="S71" s="33"/>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62">
        <f t="shared" si="17"/>
        <v>0</v>
      </c>
      <c r="BB71" s="62">
        <f t="shared" si="18"/>
        <v>0</v>
      </c>
      <c r="BC71" s="27" t="str">
        <f t="shared" si="19"/>
        <v>INR Zero Only</v>
      </c>
      <c r="IE71" s="29"/>
      <c r="IF71" s="29"/>
      <c r="IG71" s="29"/>
      <c r="IH71" s="29"/>
      <c r="II71" s="29"/>
    </row>
    <row r="72" spans="1:243" s="28" customFormat="1" ht="21.75" customHeight="1">
      <c r="A72" s="67">
        <v>5.37</v>
      </c>
      <c r="B72" s="35" t="s">
        <v>123</v>
      </c>
      <c r="C72" s="21" t="s">
        <v>179</v>
      </c>
      <c r="D72" s="65">
        <v>8</v>
      </c>
      <c r="E72" s="69" t="s">
        <v>94</v>
      </c>
      <c r="F72" s="66"/>
      <c r="G72" s="30"/>
      <c r="H72" s="30"/>
      <c r="I72" s="22" t="s">
        <v>40</v>
      </c>
      <c r="J72" s="25">
        <f t="shared" si="16"/>
        <v>1</v>
      </c>
      <c r="K72" s="26" t="s">
        <v>60</v>
      </c>
      <c r="L72" s="26" t="s">
        <v>7</v>
      </c>
      <c r="M72" s="64"/>
      <c r="N72" s="31"/>
      <c r="O72" s="31"/>
      <c r="P72" s="32"/>
      <c r="Q72" s="31"/>
      <c r="R72" s="31"/>
      <c r="S72" s="33"/>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62">
        <f t="shared" si="17"/>
        <v>0</v>
      </c>
      <c r="BB72" s="62">
        <f t="shared" si="18"/>
        <v>0</v>
      </c>
      <c r="BC72" s="27" t="str">
        <f t="shared" si="19"/>
        <v>INR Zero Only</v>
      </c>
      <c r="IE72" s="29"/>
      <c r="IF72" s="29"/>
      <c r="IG72" s="29"/>
      <c r="IH72" s="29"/>
      <c r="II72" s="29"/>
    </row>
    <row r="73" spans="1:243" s="28" customFormat="1" ht="39">
      <c r="A73" s="67">
        <v>5.38</v>
      </c>
      <c r="B73" s="35" t="s">
        <v>124</v>
      </c>
      <c r="C73" s="21" t="s">
        <v>180</v>
      </c>
      <c r="D73" s="65">
        <v>8</v>
      </c>
      <c r="E73" s="69" t="s">
        <v>94</v>
      </c>
      <c r="F73" s="66"/>
      <c r="G73" s="30"/>
      <c r="H73" s="30"/>
      <c r="I73" s="22" t="s">
        <v>40</v>
      </c>
      <c r="J73" s="25">
        <f t="shared" si="16"/>
        <v>1</v>
      </c>
      <c r="K73" s="26" t="s">
        <v>60</v>
      </c>
      <c r="L73" s="26" t="s">
        <v>7</v>
      </c>
      <c r="M73" s="64"/>
      <c r="N73" s="31"/>
      <c r="O73" s="31"/>
      <c r="P73" s="32"/>
      <c r="Q73" s="31"/>
      <c r="R73" s="31"/>
      <c r="S73" s="33"/>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62">
        <f t="shared" si="17"/>
        <v>0</v>
      </c>
      <c r="BB73" s="62">
        <f t="shared" si="18"/>
        <v>0</v>
      </c>
      <c r="BC73" s="27" t="str">
        <f t="shared" si="19"/>
        <v>INR Zero Only</v>
      </c>
      <c r="IE73" s="29"/>
      <c r="IF73" s="29"/>
      <c r="IG73" s="29"/>
      <c r="IH73" s="29"/>
      <c r="II73" s="29"/>
    </row>
    <row r="74" spans="1:243" s="28" customFormat="1" ht="32.25" customHeight="1">
      <c r="A74" s="67">
        <v>5.39</v>
      </c>
      <c r="B74" s="35" t="s">
        <v>125</v>
      </c>
      <c r="C74" s="21" t="s">
        <v>181</v>
      </c>
      <c r="D74" s="65">
        <v>8</v>
      </c>
      <c r="E74" s="69" t="s">
        <v>94</v>
      </c>
      <c r="F74" s="66"/>
      <c r="G74" s="30"/>
      <c r="H74" s="30"/>
      <c r="I74" s="22" t="s">
        <v>40</v>
      </c>
      <c r="J74" s="25">
        <f t="shared" si="16"/>
        <v>1</v>
      </c>
      <c r="K74" s="26" t="s">
        <v>60</v>
      </c>
      <c r="L74" s="26" t="s">
        <v>7</v>
      </c>
      <c r="M74" s="64"/>
      <c r="N74" s="31"/>
      <c r="O74" s="31"/>
      <c r="P74" s="32"/>
      <c r="Q74" s="31"/>
      <c r="R74" s="31"/>
      <c r="S74" s="33"/>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62">
        <f t="shared" si="17"/>
        <v>0</v>
      </c>
      <c r="BB74" s="62">
        <f t="shared" si="18"/>
        <v>0</v>
      </c>
      <c r="BC74" s="27" t="str">
        <f t="shared" si="19"/>
        <v>INR Zero Only</v>
      </c>
      <c r="IE74" s="29"/>
      <c r="IF74" s="29"/>
      <c r="IG74" s="29"/>
      <c r="IH74" s="29"/>
      <c r="II74" s="29"/>
    </row>
    <row r="75" spans="1:243" s="28" customFormat="1" ht="33" customHeight="1">
      <c r="A75" s="67">
        <v>5.4</v>
      </c>
      <c r="B75" s="35" t="s">
        <v>126</v>
      </c>
      <c r="C75" s="21" t="s">
        <v>182</v>
      </c>
      <c r="D75" s="65">
        <v>8</v>
      </c>
      <c r="E75" s="69" t="s">
        <v>94</v>
      </c>
      <c r="F75" s="66"/>
      <c r="G75" s="30"/>
      <c r="H75" s="30"/>
      <c r="I75" s="22" t="s">
        <v>40</v>
      </c>
      <c r="J75" s="25">
        <f>IF(I75="Less(-)",-1,1)</f>
        <v>1</v>
      </c>
      <c r="K75" s="26" t="s">
        <v>60</v>
      </c>
      <c r="L75" s="26" t="s">
        <v>7</v>
      </c>
      <c r="M75" s="64"/>
      <c r="N75" s="31"/>
      <c r="O75" s="31"/>
      <c r="P75" s="32"/>
      <c r="Q75" s="31"/>
      <c r="R75" s="31"/>
      <c r="S75" s="33"/>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62">
        <f>total_amount_ba($B$2,$D$2,D75,F75,J75,K75,M75)</f>
        <v>0</v>
      </c>
      <c r="BB75" s="62">
        <f>BA75+SUM(N75:AZ75)</f>
        <v>0</v>
      </c>
      <c r="BC75" s="27" t="str">
        <f>SpellNumber(L75,BB75)</f>
        <v>INR Zero Only</v>
      </c>
      <c r="IE75" s="29"/>
      <c r="IF75" s="29"/>
      <c r="IG75" s="29"/>
      <c r="IH75" s="29"/>
      <c r="II75" s="29"/>
    </row>
    <row r="76" spans="1:243" s="28" customFormat="1" ht="33" customHeight="1">
      <c r="A76" s="67">
        <v>5.41</v>
      </c>
      <c r="B76" s="35" t="s">
        <v>127</v>
      </c>
      <c r="C76" s="21" t="s">
        <v>183</v>
      </c>
      <c r="D76" s="65">
        <v>180</v>
      </c>
      <c r="E76" s="69" t="s">
        <v>94</v>
      </c>
      <c r="F76" s="66"/>
      <c r="G76" s="30"/>
      <c r="H76" s="30"/>
      <c r="I76" s="22" t="s">
        <v>40</v>
      </c>
      <c r="J76" s="25">
        <f>IF(I76="Less(-)",-1,1)</f>
        <v>1</v>
      </c>
      <c r="K76" s="26" t="s">
        <v>60</v>
      </c>
      <c r="L76" s="26" t="s">
        <v>7</v>
      </c>
      <c r="M76" s="64"/>
      <c r="N76" s="31"/>
      <c r="O76" s="31"/>
      <c r="P76" s="32"/>
      <c r="Q76" s="31"/>
      <c r="R76" s="31"/>
      <c r="S76" s="33"/>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62">
        <f>total_amount_ba($B$2,$D$2,D76,F76,J76,K76,M76)</f>
        <v>0</v>
      </c>
      <c r="BB76" s="62">
        <f>BA76+SUM(N76:AZ76)</f>
        <v>0</v>
      </c>
      <c r="BC76" s="27" t="str">
        <f>SpellNumber(L76,BB76)</f>
        <v>INR Zero Only</v>
      </c>
      <c r="IE76" s="29">
        <v>3</v>
      </c>
      <c r="IF76" s="29" t="s">
        <v>48</v>
      </c>
      <c r="IG76" s="29" t="s">
        <v>49</v>
      </c>
      <c r="IH76" s="29">
        <v>10</v>
      </c>
      <c r="II76" s="29" t="s">
        <v>39</v>
      </c>
    </row>
    <row r="77" spans="1:243" s="28" customFormat="1" ht="26.25" customHeight="1">
      <c r="A77" s="67">
        <v>5.42</v>
      </c>
      <c r="B77" s="35" t="s">
        <v>128</v>
      </c>
      <c r="C77" s="21" t="s">
        <v>184</v>
      </c>
      <c r="D77" s="65">
        <v>30</v>
      </c>
      <c r="E77" s="69" t="s">
        <v>94</v>
      </c>
      <c r="F77" s="66"/>
      <c r="G77" s="30"/>
      <c r="H77" s="30"/>
      <c r="I77" s="22" t="s">
        <v>40</v>
      </c>
      <c r="J77" s="25">
        <f>IF(I77="Less(-)",-1,1)</f>
        <v>1</v>
      </c>
      <c r="K77" s="26" t="s">
        <v>60</v>
      </c>
      <c r="L77" s="26" t="s">
        <v>7</v>
      </c>
      <c r="M77" s="64"/>
      <c r="N77" s="31"/>
      <c r="O77" s="31"/>
      <c r="P77" s="32"/>
      <c r="Q77" s="31"/>
      <c r="R77" s="31"/>
      <c r="S77" s="33"/>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62">
        <f>total_amount_ba($B$2,$D$2,D77,F77,J77,K77,M77)</f>
        <v>0</v>
      </c>
      <c r="BB77" s="62">
        <f>BA77+SUM(N77:AZ77)</f>
        <v>0</v>
      </c>
      <c r="BC77" s="27" t="str">
        <f>SpellNumber(L77,BB77)</f>
        <v>INR Zero Only</v>
      </c>
      <c r="IE77" s="29">
        <v>1.01</v>
      </c>
      <c r="IF77" s="29" t="s">
        <v>41</v>
      </c>
      <c r="IG77" s="29" t="s">
        <v>36</v>
      </c>
      <c r="IH77" s="29">
        <v>123.223</v>
      </c>
      <c r="II77" s="29" t="s">
        <v>39</v>
      </c>
    </row>
    <row r="78" spans="1:243" s="28" customFormat="1" ht="33.75" customHeight="1">
      <c r="A78" s="67">
        <v>5.43</v>
      </c>
      <c r="B78" s="35" t="s">
        <v>129</v>
      </c>
      <c r="C78" s="21" t="s">
        <v>185</v>
      </c>
      <c r="D78" s="65">
        <v>80</v>
      </c>
      <c r="E78" s="69" t="s">
        <v>94</v>
      </c>
      <c r="F78" s="66"/>
      <c r="G78" s="30"/>
      <c r="H78" s="30"/>
      <c r="I78" s="22" t="s">
        <v>40</v>
      </c>
      <c r="J78" s="25">
        <f>IF(I78="Less(-)",-1,1)</f>
        <v>1</v>
      </c>
      <c r="K78" s="26" t="s">
        <v>60</v>
      </c>
      <c r="L78" s="26" t="s">
        <v>7</v>
      </c>
      <c r="M78" s="64"/>
      <c r="N78" s="31"/>
      <c r="O78" s="31"/>
      <c r="P78" s="32"/>
      <c r="Q78" s="31"/>
      <c r="R78" s="31"/>
      <c r="S78" s="33"/>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62">
        <f>total_amount_ba($B$2,$D$2,D78,F78,J78,K78,M78)</f>
        <v>0</v>
      </c>
      <c r="BB78" s="62">
        <f>BA78+SUM(N78:AZ78)</f>
        <v>0</v>
      </c>
      <c r="BC78" s="27" t="str">
        <f>SpellNumber(L78,BB78)</f>
        <v>INR Zero Only</v>
      </c>
      <c r="IE78" s="29"/>
      <c r="IF78" s="29"/>
      <c r="IG78" s="29"/>
      <c r="IH78" s="29"/>
      <c r="II78" s="29"/>
    </row>
    <row r="79" spans="1:243" s="28" customFormat="1" ht="24" customHeight="1">
      <c r="A79" s="67">
        <v>5.44</v>
      </c>
      <c r="B79" s="35" t="s">
        <v>130</v>
      </c>
      <c r="C79" s="21" t="s">
        <v>186</v>
      </c>
      <c r="D79" s="65">
        <v>60</v>
      </c>
      <c r="E79" s="69" t="s">
        <v>94</v>
      </c>
      <c r="F79" s="66"/>
      <c r="G79" s="30"/>
      <c r="H79" s="30"/>
      <c r="I79" s="22" t="s">
        <v>40</v>
      </c>
      <c r="J79" s="25">
        <f t="shared" si="16"/>
        <v>1</v>
      </c>
      <c r="K79" s="26" t="s">
        <v>60</v>
      </c>
      <c r="L79" s="26" t="s">
        <v>7</v>
      </c>
      <c r="M79" s="64"/>
      <c r="N79" s="31"/>
      <c r="O79" s="31"/>
      <c r="P79" s="32"/>
      <c r="Q79" s="31"/>
      <c r="R79" s="31"/>
      <c r="S79" s="33"/>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62">
        <f t="shared" si="17"/>
        <v>0</v>
      </c>
      <c r="BB79" s="62">
        <f t="shared" si="18"/>
        <v>0</v>
      </c>
      <c r="BC79" s="27" t="str">
        <f t="shared" si="19"/>
        <v>INR Zero Only</v>
      </c>
      <c r="IE79" s="29"/>
      <c r="IF79" s="29"/>
      <c r="IG79" s="29"/>
      <c r="IH79" s="29"/>
      <c r="II79" s="29"/>
    </row>
    <row r="80" spans="1:243" s="28" customFormat="1" ht="29.25" customHeight="1">
      <c r="A80" s="19">
        <v>6</v>
      </c>
      <c r="B80" s="20" t="s">
        <v>93</v>
      </c>
      <c r="C80" s="21" t="s">
        <v>187</v>
      </c>
      <c r="D80" s="74"/>
      <c r="E80" s="74"/>
      <c r="F80" s="74"/>
      <c r="G80" s="74"/>
      <c r="H80" s="74"/>
      <c r="I80" s="74"/>
      <c r="J80" s="74"/>
      <c r="K80" s="74"/>
      <c r="L80" s="74"/>
      <c r="M80" s="74"/>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IE80" s="29"/>
      <c r="IF80" s="29"/>
      <c r="IG80" s="29"/>
      <c r="IH80" s="29"/>
      <c r="II80" s="29"/>
    </row>
    <row r="81" spans="1:243" s="28" customFormat="1" ht="33" customHeight="1">
      <c r="A81" s="19">
        <v>6.01</v>
      </c>
      <c r="B81" s="35" t="s">
        <v>198</v>
      </c>
      <c r="C81" s="21" t="s">
        <v>188</v>
      </c>
      <c r="D81" s="65">
        <v>45</v>
      </c>
      <c r="E81" s="23" t="s">
        <v>39</v>
      </c>
      <c r="F81" s="65">
        <v>10</v>
      </c>
      <c r="G81" s="30"/>
      <c r="H81" s="36"/>
      <c r="I81" s="22" t="s">
        <v>40</v>
      </c>
      <c r="J81" s="25">
        <f>IF(I81="Less(-)",-1,1)</f>
        <v>1</v>
      </c>
      <c r="K81" s="26" t="s">
        <v>60</v>
      </c>
      <c r="L81" s="26" t="s">
        <v>7</v>
      </c>
      <c r="M81" s="64"/>
      <c r="N81" s="31"/>
      <c r="O81" s="31"/>
      <c r="P81" s="32"/>
      <c r="Q81" s="31"/>
      <c r="R81" s="31"/>
      <c r="S81" s="33"/>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62">
        <f>total_amount_ba($B$2,$D$2,D81,F81,J81,K81,M81)/6</f>
        <v>0</v>
      </c>
      <c r="BB81" s="62">
        <f>BA81+SUM(N81:AZ81)</f>
        <v>0</v>
      </c>
      <c r="BC81" s="27" t="str">
        <f>SpellNumber(L81,BB81)</f>
        <v>INR Zero Only</v>
      </c>
      <c r="IE81" s="29">
        <v>4</v>
      </c>
      <c r="IF81" s="29" t="s">
        <v>43</v>
      </c>
      <c r="IG81" s="29" t="s">
        <v>57</v>
      </c>
      <c r="IH81" s="29">
        <v>10</v>
      </c>
      <c r="II81" s="29" t="s">
        <v>39</v>
      </c>
    </row>
    <row r="82" spans="1:243" s="53" customFormat="1" ht="27.75" customHeight="1">
      <c r="A82" s="19">
        <v>6.02</v>
      </c>
      <c r="B82" s="35" t="s">
        <v>131</v>
      </c>
      <c r="C82" s="21" t="s">
        <v>189</v>
      </c>
      <c r="D82" s="65">
        <v>40</v>
      </c>
      <c r="E82" s="23" t="s">
        <v>39</v>
      </c>
      <c r="F82" s="65">
        <v>10</v>
      </c>
      <c r="G82" s="30"/>
      <c r="H82" s="36"/>
      <c r="I82" s="22" t="s">
        <v>40</v>
      </c>
      <c r="J82" s="25">
        <f>IF(I82="Less(-)",-1,1)</f>
        <v>1</v>
      </c>
      <c r="K82" s="26" t="s">
        <v>60</v>
      </c>
      <c r="L82" s="26" t="s">
        <v>7</v>
      </c>
      <c r="M82" s="64"/>
      <c r="N82" s="31"/>
      <c r="O82" s="31"/>
      <c r="P82" s="32"/>
      <c r="Q82" s="31"/>
      <c r="R82" s="31"/>
      <c r="S82" s="33"/>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62">
        <f>total_amount_ba($B$2,$D$2,D82,F82,J82,K82,M82)/6</f>
        <v>0</v>
      </c>
      <c r="BB82" s="62">
        <f>BA82+SUM(N82:AZ82)</f>
        <v>0</v>
      </c>
      <c r="BC82" s="27" t="str">
        <f>SpellNumber(L82,BB82)</f>
        <v>INR Zero Only</v>
      </c>
      <c r="IE82" s="54"/>
      <c r="IF82" s="54"/>
      <c r="IG82" s="54"/>
      <c r="IH82" s="54"/>
      <c r="II82" s="54"/>
    </row>
    <row r="83" spans="1:243" s="14" customFormat="1" ht="38.25" customHeight="1">
      <c r="A83" s="19">
        <v>7</v>
      </c>
      <c r="B83" s="20" t="s">
        <v>217</v>
      </c>
      <c r="C83" s="21" t="s">
        <v>190</v>
      </c>
      <c r="D83" s="74"/>
      <c r="E83" s="74"/>
      <c r="F83" s="74"/>
      <c r="G83" s="74"/>
      <c r="H83" s="74"/>
      <c r="I83" s="74"/>
      <c r="J83" s="74"/>
      <c r="K83" s="74"/>
      <c r="L83" s="74"/>
      <c r="M83" s="74"/>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IE83" s="15"/>
      <c r="IF83" s="15"/>
      <c r="IG83" s="15"/>
      <c r="IH83" s="15"/>
      <c r="II83" s="15"/>
    </row>
    <row r="84" spans="1:55" ht="39">
      <c r="A84" s="19">
        <v>7.01</v>
      </c>
      <c r="B84" s="27" t="s">
        <v>199</v>
      </c>
      <c r="C84" s="21" t="s">
        <v>191</v>
      </c>
      <c r="D84" s="65">
        <v>24</v>
      </c>
      <c r="E84" s="23" t="s">
        <v>39</v>
      </c>
      <c r="F84" s="65">
        <v>10</v>
      </c>
      <c r="G84" s="30"/>
      <c r="H84" s="30"/>
      <c r="I84" s="22" t="s">
        <v>40</v>
      </c>
      <c r="J84" s="25">
        <f aca="true" t="shared" si="20" ref="J84:J89">IF(I84="Less(-)",-1,1)</f>
        <v>1</v>
      </c>
      <c r="K84" s="26" t="s">
        <v>60</v>
      </c>
      <c r="L84" s="26" t="s">
        <v>7</v>
      </c>
      <c r="M84" s="64"/>
      <c r="N84" s="31"/>
      <c r="O84" s="31"/>
      <c r="P84" s="32"/>
      <c r="Q84" s="31"/>
      <c r="R84" s="31"/>
      <c r="S84" s="33"/>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62">
        <f>total_amount_ba($B$2,$D$2,D84,F84,J84,K84,M84)/12</f>
        <v>0</v>
      </c>
      <c r="BB84" s="62">
        <f aca="true" t="shared" si="21" ref="BB84:BB89">BA84+SUM(N84:AZ84)</f>
        <v>0</v>
      </c>
      <c r="BC84" s="27" t="str">
        <f aca="true" t="shared" si="22" ref="BC84:BC89">SpellNumber(L84,BB84)</f>
        <v>INR Zero Only</v>
      </c>
    </row>
    <row r="85" spans="1:55" ht="39">
      <c r="A85" s="19">
        <v>7.02</v>
      </c>
      <c r="B85" s="35" t="s">
        <v>200</v>
      </c>
      <c r="C85" s="21" t="s">
        <v>192</v>
      </c>
      <c r="D85" s="65">
        <v>24</v>
      </c>
      <c r="E85" s="23" t="s">
        <v>39</v>
      </c>
      <c r="F85" s="65">
        <v>10</v>
      </c>
      <c r="G85" s="30"/>
      <c r="H85" s="30"/>
      <c r="I85" s="22" t="s">
        <v>40</v>
      </c>
      <c r="J85" s="25">
        <f t="shared" si="20"/>
        <v>1</v>
      </c>
      <c r="K85" s="26" t="s">
        <v>60</v>
      </c>
      <c r="L85" s="26" t="s">
        <v>7</v>
      </c>
      <c r="M85" s="64"/>
      <c r="N85" s="31"/>
      <c r="O85" s="31"/>
      <c r="P85" s="32"/>
      <c r="Q85" s="31"/>
      <c r="R85" s="31"/>
      <c r="S85" s="33"/>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62">
        <f>total_amount_ba($B$2,$D$2,D85,F85,J85,K85,M85)/12</f>
        <v>0</v>
      </c>
      <c r="BB85" s="62">
        <f t="shared" si="21"/>
        <v>0</v>
      </c>
      <c r="BC85" s="27" t="str">
        <f t="shared" si="22"/>
        <v>INR Zero Only</v>
      </c>
    </row>
    <row r="86" spans="1:55" ht="39">
      <c r="A86" s="19">
        <v>7.03</v>
      </c>
      <c r="B86" s="35" t="s">
        <v>204</v>
      </c>
      <c r="C86" s="21" t="s">
        <v>193</v>
      </c>
      <c r="D86" s="65">
        <v>24</v>
      </c>
      <c r="E86" s="23" t="s">
        <v>39</v>
      </c>
      <c r="F86" s="65">
        <v>10</v>
      </c>
      <c r="G86" s="30"/>
      <c r="H86" s="36"/>
      <c r="I86" s="22" t="s">
        <v>40</v>
      </c>
      <c r="J86" s="25">
        <f t="shared" si="20"/>
        <v>1</v>
      </c>
      <c r="K86" s="26" t="s">
        <v>60</v>
      </c>
      <c r="L86" s="26" t="s">
        <v>7</v>
      </c>
      <c r="M86" s="64"/>
      <c r="N86" s="31"/>
      <c r="O86" s="31"/>
      <c r="P86" s="32"/>
      <c r="Q86" s="31"/>
      <c r="R86" s="31"/>
      <c r="S86" s="33"/>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62">
        <f>total_amount_ba($B$2,$D$2,D86,F86,J86,K86,M86)/12</f>
        <v>0</v>
      </c>
      <c r="BB86" s="62">
        <f t="shared" si="21"/>
        <v>0</v>
      </c>
      <c r="BC86" s="27" t="str">
        <f t="shared" si="22"/>
        <v>INR Zero Only</v>
      </c>
    </row>
    <row r="87" spans="1:55" ht="39">
      <c r="A87" s="19">
        <v>7.04</v>
      </c>
      <c r="B87" s="35" t="s">
        <v>201</v>
      </c>
      <c r="C87" s="21" t="s">
        <v>194</v>
      </c>
      <c r="D87" s="65">
        <v>10</v>
      </c>
      <c r="E87" s="23" t="s">
        <v>39</v>
      </c>
      <c r="F87" s="65">
        <v>10</v>
      </c>
      <c r="G87" s="30"/>
      <c r="H87" s="36"/>
      <c r="I87" s="22" t="s">
        <v>40</v>
      </c>
      <c r="J87" s="25">
        <f t="shared" si="20"/>
        <v>1</v>
      </c>
      <c r="K87" s="26" t="s">
        <v>60</v>
      </c>
      <c r="L87" s="26" t="s">
        <v>7</v>
      </c>
      <c r="M87" s="64"/>
      <c r="N87" s="31"/>
      <c r="O87" s="31"/>
      <c r="P87" s="32"/>
      <c r="Q87" s="31"/>
      <c r="R87" s="31"/>
      <c r="S87" s="33"/>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62">
        <f>total_amount_ba($B$2,$D$2,D87,F87,J87,K87,M87)/12</f>
        <v>0</v>
      </c>
      <c r="BB87" s="62">
        <f t="shared" si="21"/>
        <v>0</v>
      </c>
      <c r="BC87" s="27" t="str">
        <f t="shared" si="22"/>
        <v>INR Zero Only</v>
      </c>
    </row>
    <row r="88" spans="1:55" ht="39">
      <c r="A88" s="19">
        <v>7.05</v>
      </c>
      <c r="B88" s="35" t="s">
        <v>202</v>
      </c>
      <c r="C88" s="21" t="s">
        <v>195</v>
      </c>
      <c r="D88" s="65">
        <v>8</v>
      </c>
      <c r="E88" s="23" t="s">
        <v>39</v>
      </c>
      <c r="F88" s="65">
        <v>10</v>
      </c>
      <c r="G88" s="30"/>
      <c r="H88" s="36"/>
      <c r="I88" s="22" t="s">
        <v>40</v>
      </c>
      <c r="J88" s="25">
        <f t="shared" si="20"/>
        <v>1</v>
      </c>
      <c r="K88" s="26" t="s">
        <v>60</v>
      </c>
      <c r="L88" s="26" t="s">
        <v>7</v>
      </c>
      <c r="M88" s="64"/>
      <c r="N88" s="31"/>
      <c r="O88" s="31"/>
      <c r="P88" s="32"/>
      <c r="Q88" s="31"/>
      <c r="R88" s="31"/>
      <c r="S88" s="33"/>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62">
        <f>total_amount_ba($B$2,$D$2,D88,F88,J88,K88,M88)/12</f>
        <v>0</v>
      </c>
      <c r="BB88" s="62">
        <f t="shared" si="21"/>
        <v>0</v>
      </c>
      <c r="BC88" s="27" t="str">
        <f t="shared" si="22"/>
        <v>INR Zero Only</v>
      </c>
    </row>
    <row r="89" spans="1:55" ht="39">
      <c r="A89" s="19">
        <v>7.06</v>
      </c>
      <c r="B89" s="35" t="s">
        <v>203</v>
      </c>
      <c r="C89" s="21" t="s">
        <v>196</v>
      </c>
      <c r="D89" s="65">
        <v>4</v>
      </c>
      <c r="E89" s="23" t="s">
        <v>39</v>
      </c>
      <c r="F89" s="65">
        <v>10</v>
      </c>
      <c r="G89" s="30"/>
      <c r="H89" s="36"/>
      <c r="I89" s="22" t="s">
        <v>40</v>
      </c>
      <c r="J89" s="25">
        <f t="shared" si="20"/>
        <v>1</v>
      </c>
      <c r="K89" s="26" t="s">
        <v>60</v>
      </c>
      <c r="L89" s="26" t="s">
        <v>7</v>
      </c>
      <c r="M89" s="64"/>
      <c r="N89" s="31"/>
      <c r="O89" s="31"/>
      <c r="P89" s="32"/>
      <c r="Q89" s="31"/>
      <c r="R89" s="31"/>
      <c r="S89" s="33"/>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62">
        <f>total_amount_ba($B$2,$D$2,D89,F89,J89,K89,M89)/12</f>
        <v>0</v>
      </c>
      <c r="BB89" s="62">
        <f t="shared" si="21"/>
        <v>0</v>
      </c>
      <c r="BC89" s="27" t="str">
        <f t="shared" si="22"/>
        <v>INR Zero Only</v>
      </c>
    </row>
    <row r="90" spans="1:55" ht="31.5" customHeight="1">
      <c r="A90" s="37" t="s">
        <v>58</v>
      </c>
      <c r="B90" s="38"/>
      <c r="C90" s="39"/>
      <c r="D90" s="40"/>
      <c r="E90" s="40"/>
      <c r="F90" s="40"/>
      <c r="G90" s="40"/>
      <c r="H90" s="41"/>
      <c r="I90" s="41"/>
      <c r="J90" s="41"/>
      <c r="K90" s="41"/>
      <c r="L90" s="42"/>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63">
        <f>SUM(BA13:BA89)</f>
        <v>0</v>
      </c>
      <c r="BB90" s="63">
        <f>SUM(BB13:BB89)</f>
        <v>0</v>
      </c>
      <c r="BC90" s="27" t="str">
        <f>SpellNumber($E$2,BB90)</f>
        <v>INR Zero Only</v>
      </c>
    </row>
    <row r="91" spans="1:55" ht="33" customHeight="1">
      <c r="A91" s="38" t="s">
        <v>62</v>
      </c>
      <c r="B91" s="44"/>
      <c r="C91" s="45"/>
      <c r="D91" s="46"/>
      <c r="E91" s="47" t="s">
        <v>59</v>
      </c>
      <c r="F91" s="60"/>
      <c r="G91" s="48"/>
      <c r="H91" s="49"/>
      <c r="I91" s="49"/>
      <c r="J91" s="49"/>
      <c r="K91" s="50"/>
      <c r="L91" s="51"/>
      <c r="M91" s="52"/>
      <c r="N91" s="53"/>
      <c r="O91" s="28"/>
      <c r="P91" s="28"/>
      <c r="Q91" s="28"/>
      <c r="R91" s="28"/>
      <c r="S91" s="28"/>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8">
        <f>IF(ISBLANK(F91),0,IF(E91="Excess (+)",ROUND(BA90+(BA90*F91),2),IF(E91="Less (-)",ROUND(BA90+(BA90*F91*(-1)),2),0)))</f>
        <v>0</v>
      </c>
      <c r="BB91" s="59">
        <f>ROUND(BA91,0)</f>
        <v>0</v>
      </c>
      <c r="BC91" s="27" t="str">
        <f>SpellNumber(L91,BB91)</f>
        <v> Zero Only</v>
      </c>
    </row>
    <row r="92" spans="1:55" ht="36" customHeight="1">
      <c r="A92" s="37" t="s">
        <v>61</v>
      </c>
      <c r="B92" s="37"/>
      <c r="C92" s="79" t="str">
        <f>SpellNumber($E$2,BB90)</f>
        <v>INR Zero Only</v>
      </c>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1"/>
    </row>
    <row r="93" spans="1:54" ht="14.25">
      <c r="A93" s="14"/>
      <c r="B93" s="14"/>
      <c r="N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B93" s="14"/>
    </row>
  </sheetData>
  <sheetProtection password="8F23" sheet="1" selectLockedCells="1"/>
  <mergeCells count="23">
    <mergeCell ref="A1:L1"/>
    <mergeCell ref="A4:BC4"/>
    <mergeCell ref="A5:BC5"/>
    <mergeCell ref="A6:BC6"/>
    <mergeCell ref="A7:BC7"/>
    <mergeCell ref="B8:BC8"/>
    <mergeCell ref="A9:BC9"/>
    <mergeCell ref="C92:BC92"/>
    <mergeCell ref="D35:BC35"/>
    <mergeCell ref="D83:BC83"/>
    <mergeCell ref="D25:BC25"/>
    <mergeCell ref="D26:BC26"/>
    <mergeCell ref="D24:BC24"/>
    <mergeCell ref="D13:BC13"/>
    <mergeCell ref="D17:BC17"/>
    <mergeCell ref="D27:BC27"/>
    <mergeCell ref="D29:BC29"/>
    <mergeCell ref="D80:BC80"/>
    <mergeCell ref="D19:BC19"/>
    <mergeCell ref="D20:BC20"/>
    <mergeCell ref="D21:BC21"/>
    <mergeCell ref="D22:BC22"/>
    <mergeCell ref="D23:BC23"/>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91">
      <formula1>IF(ISBLANK(F91),$A$3:$C$3,$B$3:$C$3)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1">
      <formula1>0</formula1>
      <formula2>IF(E91&lt;&gt;"Select",99.9,0)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1">
      <formula1>IF(E91&lt;&gt;"Select",0,-1)</formula1>
      <formula2>IF(E91&lt;&gt;"Select",99.99,-1)</formula2>
    </dataValidation>
    <dataValidation type="decimal" allowBlank="1" showInputMessage="1" showErrorMessage="1" promptTitle="Rate Entry" prompt="Please enter the Basic Price in Rupees for this item. " errorTitle="Invaid Entry" error="Only Numeric Values are allowed. " sqref="G86:G89 G84:H85 G81:G82 G36:H79 G14:H16 G18:H18 G28:H28 G30:H34">
      <formula1>0</formula1>
      <formula2>999999999999999</formula2>
    </dataValidation>
    <dataValidation type="list" allowBlank="1" showInputMessage="1" showErrorMessage="1" sqref="K84:K89 K81:K82 K36:K79 K14:K16 K18 K28 K30:K34">
      <formula1>"Partial Conversion, Full Conversion"</formula1>
    </dataValidation>
    <dataValidation allowBlank="1" showInputMessage="1" showErrorMessage="1" promptTitle="Addition / Deduction" prompt="Please Choose the correct One" sqref="J84:J89 J81:J82 J36:J79 J14:J16 J18 J28 J30:J34"/>
    <dataValidation type="list" showInputMessage="1" showErrorMessage="1" sqref="I84:I89 I81:I82 I36:I79 I14:I16 I18 I28 I30:I34">
      <formula1>"Excess(+), Less(-)"</formula1>
    </dataValidation>
    <dataValidation type="decimal" allowBlank="1" showInputMessage="1" showErrorMessage="1" promptTitle="Rate Entry" prompt="Please enter the Other Taxes2 in Rupees for this item. " errorTitle="Invaid Entry" error="Only Numeric Values are allowed. " sqref="N84:O89 N81:O82 N36:O79 N14:O16 N18:O18 N28:O28 N30: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84:R89 R81:R82 R36:R79 R14:R16 R18 R28 R30: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84:Q89 Q81:Q82 Q36:Q79 Q14:Q16 Q18 Q28 Q30:Q34">
      <formula1>0</formula1>
      <formula2>999999999999999</formula2>
    </dataValidation>
    <dataValidation allowBlank="1" showInputMessage="1" showErrorMessage="1" promptTitle="Units" prompt="Please enter Units in text" sqref="E84:E89 E36:E79 E81:E82 E14:E16 E28 E30:E34 E18"/>
    <dataValidation type="decimal" allowBlank="1" showInputMessage="1" showErrorMessage="1" promptTitle="Quantity" prompt="Please enter the Quantity for this item. " errorTitle="Invalid Entry" error="Only Numeric Values are allowed. " sqref="D84:D89 F84:F89 F81:F82 D81:D82 D36:D79 F36:F79 F14:F16 D14:D16 F18 D28 F28 F30:F34 D30:D34 D18">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84:M89 M81:M82 M36:M79 M14:M16 M18 M28 M30:M34">
      <formula1>0</formula1>
      <formula2>999999999999999</formula2>
    </dataValidation>
    <dataValidation type="list" allowBlank="1" showErrorMessage="1" sqref="D83 D19:D27 D13 D17 D29 D35 D80">
      <formula1>"Partial Conversion,Full Conversion"</formula1>
      <formula2>0</formula2>
    </dataValidation>
    <dataValidation allowBlank="1" showInputMessage="1" showErrorMessage="1" promptTitle="Item Description" prompt="Please enter Item Description in text" sqref="B85:B89 B81:B82 B17:B79"/>
    <dataValidation type="decimal" allowBlank="1" showInputMessage="1" showErrorMessage="1" promptTitle="Rate Entry" prompt="Please enter the Rate in Rupees for this item. " errorTitle="Invaid Entry" error="Only Numeric Values are allowed. " sqref="H86:H89 H81:H82">
      <formula1>0</formula1>
      <formula2>999999999999999</formula2>
    </dataValidation>
    <dataValidation type="list" allowBlank="1" showInputMessage="1" showErrorMessage="1" sqref="L84 L85 L86 L87 L8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9">
      <formula1>"INR"</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errorTitle="Invalid Entry" error="Only Numeric Values are allowed. " sqref="A13:A89">
      <formula1>0</formula1>
      <formula2>999999999999999</formula2>
    </dataValidation>
    <dataValidation allowBlank="1" showInputMessage="1" showErrorMessage="1" promptTitle="Itemcode/Make" prompt="Please enter text" sqref="C13:C89"/>
  </dataValidations>
  <printOptions/>
  <pageMargins left="0.5" right="0.25" top="0.25" bottom="0.25" header="0.31496062992126" footer="0.31496062992126"/>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2</v>
      </c>
      <c r="F6" s="88"/>
      <c r="G6" s="88"/>
      <c r="H6" s="88"/>
      <c r="I6" s="88"/>
      <c r="J6" s="88"/>
      <c r="K6" s="88"/>
    </row>
    <row r="7" spans="5:11" ht="14.25">
      <c r="E7" s="88"/>
      <c r="F7" s="88"/>
      <c r="G7" s="88"/>
      <c r="H7" s="88"/>
      <c r="I7" s="88"/>
      <c r="J7" s="88"/>
      <c r="K7" s="88"/>
    </row>
    <row r="8" spans="5:11" ht="14.25">
      <c r="E8" s="88"/>
      <c r="F8" s="88"/>
      <c r="G8" s="88"/>
      <c r="H8" s="88"/>
      <c r="I8" s="88"/>
      <c r="J8" s="88"/>
      <c r="K8" s="88"/>
    </row>
    <row r="9" spans="5:11" ht="14.25">
      <c r="E9" s="88"/>
      <c r="F9" s="88"/>
      <c r="G9" s="88"/>
      <c r="H9" s="88"/>
      <c r="I9" s="88"/>
      <c r="J9" s="88"/>
      <c r="K9" s="88"/>
    </row>
    <row r="10" spans="5:11" ht="14.25">
      <c r="E10" s="88"/>
      <c r="F10" s="88"/>
      <c r="G10" s="88"/>
      <c r="H10" s="88"/>
      <c r="I10" s="88"/>
      <c r="J10" s="88"/>
      <c r="K10" s="88"/>
    </row>
    <row r="11" spans="5:11" ht="14.25">
      <c r="E11" s="88"/>
      <c r="F11" s="88"/>
      <c r="G11" s="88"/>
      <c r="H11" s="88"/>
      <c r="I11" s="88"/>
      <c r="J11" s="88"/>
      <c r="K11" s="88"/>
    </row>
    <row r="12" spans="5:11" ht="14.25">
      <c r="E12" s="88"/>
      <c r="F12" s="88"/>
      <c r="G12" s="88"/>
      <c r="H12" s="88"/>
      <c r="I12" s="88"/>
      <c r="J12" s="88"/>
      <c r="K12" s="88"/>
    </row>
    <row r="13" spans="5:11" ht="14.25">
      <c r="E13" s="88"/>
      <c r="F13" s="88"/>
      <c r="G13" s="88"/>
      <c r="H13" s="88"/>
      <c r="I13" s="88"/>
      <c r="J13" s="88"/>
      <c r="K13" s="88"/>
    </row>
    <row r="14" spans="5:11" ht="14.25">
      <c r="E14" s="88"/>
      <c r="F14" s="88"/>
      <c r="G14" s="88"/>
      <c r="H14" s="88"/>
      <c r="I14" s="88"/>
      <c r="J14" s="88"/>
      <c r="K14" s="8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2022-03-17T10:53:03Z</cp:lastPrinted>
  <dcterms:created xsi:type="dcterms:W3CDTF">2009-01-30T06:42:42Z</dcterms:created>
  <dcterms:modified xsi:type="dcterms:W3CDTF">2022-03-17T12:28:19Z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