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<sst xmlns="http://schemas.openxmlformats.org/spreadsheetml/2006/main" count="134" uniqueCount="60">
  <si>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</si>
  <si>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</si>
  <si>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</si>
  <si>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</si>
  <si>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</si>
  <si>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</si>
  <si>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</si>
  <si>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</si>
  <si>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</si>
  <si>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</si>
  <si>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</si>
  <si>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</si>
  <si>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</si>
  <si>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</si>
  <si>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</si>
  <si>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</si>
  <si>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</si>
  <si>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</si>
  <si>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</si>
  <si>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</si>
  <si>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</si>
  <si>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</si>
  <si>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</si>
  <si>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</si>
  <si>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</si>
  <si>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</si>
  <si>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</si>
  <si>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</si>
  <si>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</si>
  <si>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</si>
  <si>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</si>
  <si>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</si>
  <si>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</si>
  <si>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item1</t>
  </si>
  <si>
    <t>Excess(+)</t>
  </si>
  <si>
    <t>Full Conversion</t>
  </si>
  <si>
    <t>item3</t>
  </si>
  <si>
    <t>item4</t>
  </si>
  <si>
    <t>Total in Figures</t>
  </si>
  <si>
    <t>Quoted Rate in Figures</t>
  </si>
  <si>
    <t>Select</t>
  </si>
  <si>
    <t>Quoted Rate in Words</t>
  </si>
  <si>
    <t>Please Enable Macros to View BoQ information</t>
  </si>
  <si>
    <t>item2</t>
  </si>
  <si>
    <t>Name of the Bidder/ Bidding Firm / Company :</t>
  </si>
  <si>
    <r>
      <t xml:space="preserve">TOTAL AMOUNT    in
</t>
    </r>
    <r>
      <rPr>
        <b/>
        <sz val="11"/>
        <color indexed="10"/>
        <rFont val="Arial"/>
        <family val="2"/>
      </rPr>
      <t>Rs.      P</t>
    </r>
  </si>
  <si>
    <r>
      <t xml:space="preserve">Estimated Rate  in
</t>
    </r>
    <r>
      <rPr>
        <b/>
        <sz val="11"/>
        <color indexed="10"/>
        <rFont val="Arial"/>
        <family val="2"/>
      </rPr>
      <t>Rs.      P</t>
    </r>
  </si>
  <si>
    <t>each</t>
  </si>
  <si>
    <t>Tender Inviting Authority: Superintending Eigineer, IWD, IIT Kanpur</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</si>
  <si>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</si>
  <si>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Number</t>
  </si>
  <si>
    <t>item5</t>
  </si>
  <si>
    <t>Contract No:  25/C/D1/2021-22/01</t>
  </si>
  <si>
    <t>Name of Work: Mechanized sweeping/ cleaning of all major campus roads, footpaths, parking spaces/outdoor structures including disposal of solid waste (generated from these areas and the green areas on both side of the road up to a distance of 10 m from the edge of the road) into dustbins at designated Institute solid waste collection points</t>
  </si>
  <si>
    <t>Highly skilled worker (Supervisor)</t>
  </si>
  <si>
    <t>Manpower</t>
  </si>
  <si>
    <t>Skilled worker (Ride on Sweeper Machine Drivers)</t>
  </si>
  <si>
    <t xml:space="preserve">Unskilled Worker </t>
  </si>
  <si>
    <r>
      <rPr>
        <b/>
        <sz val="11"/>
        <rFont val="Arial"/>
        <family val="2"/>
      </rPr>
      <t xml:space="preserve">Machine Rental:                                               </t>
    </r>
    <r>
      <rPr>
        <sz val="11"/>
        <rFont val="Arial"/>
        <family val="2"/>
      </rPr>
      <t xml:space="preserve"> Road Sweepres with waste hoppers / ride on sweeper with collector tanks having minimum capacity of 1000L including Spare Parts and Consumables, Lubricants and Diesel, tractor, rent and disposal and collection</t>
    </r>
  </si>
  <si>
    <t>Machine Rental:                                                Road Sweepres with waste hoppers / ride on sweeper with collector tanks having minimum capacity of 1000L including Spare Parts and Consumables, Lubricants and Diesel, tractor, rent and disposal and collection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</si>
</sst>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59">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9" fillId="0" borderId="12" xfId="58" applyNumberFormat="1" applyFont="1" applyFill="1" applyBorder="1" applyAlignment="1">
      <alignment horizontal="center" vertical="top" wrapText="1"/>
      <protection/>
    </xf>
    <xf numFmtId="0" fontId="16" fillId="0" borderId="11" xfId="58" applyNumberFormat="1" applyFont="1" applyFill="1" applyBorder="1" applyAlignment="1">
      <alignment vertical="top" wrapText="1"/>
      <protection/>
    </xf>
    <xf numFmtId="0" fontId="9" fillId="0" borderId="13" xfId="56" applyNumberFormat="1" applyFont="1" applyFill="1" applyBorder="1" applyAlignment="1">
      <alignment horizontal="center" vertical="top" wrapText="1"/>
      <protection/>
    </xf>
    <xf numFmtId="0" fontId="5" fillId="0" borderId="13" xfId="58" applyNumberFormat="1" applyFont="1" applyFill="1" applyBorder="1" applyAlignment="1">
      <alignment horizontal="center" vertical="top"/>
      <protection/>
    </xf>
    <xf numFmtId="0" fontId="17" fillId="0" borderId="13" xfId="58" applyNumberFormat="1" applyFont="1" applyFill="1" applyBorder="1" applyAlignment="1">
      <alignment horizontal="left" wrapText="1" readingOrder="1"/>
      <protection/>
    </xf>
    <xf numFmtId="0" fontId="5" fillId="0" borderId="13" xfId="56" applyNumberFormat="1" applyFont="1" applyFill="1" applyBorder="1" applyAlignment="1">
      <alignment horizontal="left" vertical="top"/>
      <protection/>
    </xf>
    <xf numFmtId="2" fontId="5" fillId="0" borderId="13" xfId="58" applyNumberFormat="1" applyFont="1" applyFill="1" applyBorder="1" applyAlignment="1">
      <alignment vertical="top"/>
      <protection/>
    </xf>
    <xf numFmtId="0" fontId="5" fillId="0" borderId="13" xfId="58" applyNumberFormat="1" applyFont="1" applyFill="1" applyBorder="1" applyAlignment="1">
      <alignment vertical="top"/>
      <protection/>
    </xf>
    <xf numFmtId="0" fontId="5" fillId="0" borderId="13" xfId="56" applyNumberFormat="1" applyFont="1" applyFill="1" applyBorder="1" applyAlignment="1">
      <alignment vertical="top"/>
      <protection/>
    </xf>
    <xf numFmtId="0" fontId="9" fillId="0" borderId="13" xfId="56" applyNumberFormat="1" applyFont="1" applyFill="1" applyBorder="1" applyAlignment="1" applyProtection="1">
      <alignment horizontal="left" vertical="top"/>
      <protection locked="0"/>
    </xf>
    <xf numFmtId="2" fontId="9" fillId="0" borderId="14" xfId="58" applyNumberFormat="1" applyFont="1" applyFill="1" applyBorder="1" applyAlignment="1">
      <alignment horizontal="right" vertical="top"/>
      <protection/>
    </xf>
    <xf numFmtId="0" fontId="5" fillId="0" borderId="13"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3" xfId="56" applyNumberFormat="1" applyFont="1" applyFill="1" applyBorder="1" applyAlignment="1" applyProtection="1">
      <alignment horizontal="right" vertical="top"/>
      <protection locked="0"/>
    </xf>
    <xf numFmtId="2" fontId="9" fillId="0" borderId="13"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3" xfId="56" applyNumberFormat="1" applyFont="1" applyFill="1" applyBorder="1" applyAlignment="1">
      <alignment horizontal="center" vertical="top" wrapText="1"/>
      <protection/>
    </xf>
    <xf numFmtId="2" fontId="18" fillId="0" borderId="13" xfId="56" applyNumberFormat="1" applyFont="1" applyFill="1" applyBorder="1" applyAlignment="1">
      <alignment horizontal="center" vertical="top" wrapText="1"/>
      <protection/>
    </xf>
    <xf numFmtId="0" fontId="9" fillId="0" borderId="13"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2"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9"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3" fontId="5" fillId="0" borderId="0" xfId="56" applyNumberFormat="1" applyFont="1" applyFill="1" applyAlignment="1">
      <alignment vertical="top"/>
      <protection/>
    </xf>
    <xf numFmtId="2" fontId="19" fillId="0" borderId="13"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20" fillId="0" borderId="12" xfId="56" applyNumberFormat="1" applyFont="1" applyFill="1" applyBorder="1" applyAlignment="1" applyProtection="1">
      <alignment vertical="top"/>
      <protection/>
    </xf>
    <xf numFmtId="0" fontId="21" fillId="0" borderId="11" xfId="58" applyNumberFormat="1" applyFont="1" applyFill="1" applyBorder="1" applyAlignment="1" applyProtection="1">
      <alignment vertical="center" wrapText="1"/>
      <protection locked="0"/>
    </xf>
    <xf numFmtId="0" fontId="20"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1"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3" fontId="24" fillId="0" borderId="17" xfId="58" applyNumberFormat="1" applyFont="1" applyFill="1" applyBorder="1" applyAlignment="1">
      <alignment horizontal="right" vertical="top"/>
      <protection/>
    </xf>
    <xf numFmtId="173" fontId="19"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3" xfId="56" applyNumberFormat="1" applyFont="1" applyFill="1" applyBorder="1" applyAlignment="1" applyProtection="1">
      <alignment horizontal="right" vertical="top"/>
      <protection locked="0"/>
    </xf>
    <xf numFmtId="0" fontId="22" fillId="34" borderId="11" xfId="58" applyNumberFormat="1" applyFont="1" applyFill="1" applyBorder="1" applyAlignment="1" applyProtection="1">
      <alignment vertical="center" wrapText="1"/>
      <protection locked="0"/>
    </xf>
    <xf numFmtId="10" fontId="23" fillId="34" borderId="11" xfId="64" applyNumberFormat="1" applyFont="1" applyFill="1" applyBorder="1" applyAlignment="1" applyProtection="1">
      <alignment horizontal="center" vertical="center"/>
      <protection/>
    </xf>
    <xf numFmtId="0" fontId="16" fillId="0" borderId="11" xfId="58" applyNumberFormat="1" applyFont="1" applyFill="1" applyBorder="1" applyAlignment="1">
      <alignment horizontal="center" vertical="top" wrapText="1"/>
      <protection/>
    </xf>
    <xf numFmtId="1" fontId="5" fillId="0" borderId="13" xfId="58" applyNumberFormat="1" applyFont="1" applyFill="1" applyBorder="1" applyAlignment="1">
      <alignment horizontal="center" vertical="top"/>
      <protection/>
    </xf>
    <xf numFmtId="0" fontId="14" fillId="0" borderId="13" xfId="56" applyNumberFormat="1" applyFont="1" applyFill="1" applyBorder="1" applyAlignment="1">
      <alignment horizontal="center" vertical="center" wrapText="1"/>
      <protection/>
    </xf>
    <xf numFmtId="0" fontId="19" fillId="0" borderId="13"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19" xfId="56" applyNumberFormat="1" applyFont="1" applyFill="1" applyBorder="1" applyAlignment="1" applyProtection="1">
      <alignment horizontal="center" wrapText="1"/>
      <protection locked="0"/>
    </xf>
    <xf numFmtId="0" fontId="9" fillId="35" borderId="13" xfId="58" applyNumberFormat="1" applyFont="1" applyFill="1" applyBorder="1" applyAlignment="1" applyProtection="1">
      <alignment horizontal="left" vertical="top"/>
      <protection locked="0"/>
    </xf>
    <xf numFmtId="0" fontId="9" fillId="0" borderId="10" xfId="56" applyNumberFormat="1" applyFont="1" applyFill="1" applyBorder="1" applyAlignment="1">
      <alignment horizontal="center" vertical="top" wrapText="1"/>
      <protection/>
    </xf>
    <xf numFmtId="0" fontId="9" fillId="0" borderId="16" xfId="56" applyNumberFormat="1" applyFont="1" applyFill="1" applyBorder="1" applyAlignment="1">
      <alignment horizontal="center" vertical="top" wrapText="1"/>
      <protection/>
    </xf>
    <xf numFmtId="0" fontId="9" fillId="0" borderId="20" xfId="56" applyNumberFormat="1" applyFont="1" applyFill="1" applyBorder="1" applyAlignment="1">
      <alignment horizontal="center" vertical="top" wrapText="1"/>
      <protection/>
    </xf>
    <xf numFmtId="0" fontId="25"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2447925</xdr:colOff>
      <xdr:row>1</xdr:row>
      <xdr:rowOff>0</xdr:rowOff>
    </xdr:to>
    <xdr:grpSp>
      <xdr:nvGrpSpPr>
        <xdr:cNvPr id="1" name="Group 1"/>
        <xdr:cNvGrpSpPr>
          <a:grpSpLocks/>
        </xdr:cNvGrpSpPr>
      </xdr:nvGrpSpPr>
      <xdr:grpSpPr>
        <a:xfrm>
          <a:off x="95250" y="95250"/>
          <a:ext cx="3019425"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sheetPr>
  <dimension ref="A1:II20"/>
  <sheetViews>
    <sheetView showGridLines="0" zoomScale="90" zoomScaleNormal="90" zoomScalePageLayoutView="0" workbookViewId="0" topLeftCell="A11">
      <selection activeCell="C20" sqref="C20:BC20"/>
    </sheetView>
  </sheetViews>
  <sheetFormatPr defaultColWidth="9.140625" defaultRowHeight="15"/>
  <cols>
    <col min="1" max="1" width="10.00390625" style="1" customWidth="1"/>
    <col min="2" max="2" width="47.8515625" style="1" customWidth="1"/>
    <col min="3" max="3" width="10.140625" style="1" hidden="1" customWidth="1"/>
    <col min="4" max="4" width="9.57421875" style="1" customWidth="1"/>
    <col min="5" max="5" width="10.421875" style="1" customWidth="1"/>
    <col min="6" max="6" width="14.421875" style="1" hidden="1" customWidth="1"/>
    <col min="7" max="12" width="0" style="1" hidden="1" customWidth="1"/>
    <col min="13" max="13" width="17.28125" style="1" customWidth="1"/>
    <col min="14" max="14" width="0" style="2" hidden="1" customWidth="1"/>
    <col min="15" max="52" width="0" style="1" hidden="1" customWidth="1"/>
    <col min="53" max="53" width="18.421875" style="1" customWidth="1"/>
    <col min="54" max="54" width="0" style="1" hidden="1" customWidth="1"/>
    <col min="55" max="55" width="15.851562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6" t="str">
        <f>B2&amp;" BoQ"</f>
        <v>Item Rate BoQ</v>
      </c>
      <c r="B1" s="76"/>
      <c r="C1" s="76"/>
      <c r="D1" s="76"/>
      <c r="E1" s="76"/>
      <c r="F1" s="76"/>
      <c r="G1" s="76"/>
      <c r="H1" s="76"/>
      <c r="I1" s="76"/>
      <c r="J1" s="76"/>
      <c r="K1" s="76"/>
      <c r="L1" s="76"/>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77" t="s">
        <v>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A4" s="13"/>
      <c r="IB4" s="13"/>
      <c r="IC4" s="13"/>
      <c r="ID4" s="13"/>
      <c r="IE4" s="13"/>
      <c r="IF4" s="14"/>
      <c r="IG4" s="14"/>
      <c r="IH4" s="14"/>
      <c r="II4" s="14"/>
    </row>
    <row r="5" spans="1:243" s="12" customFormat="1" ht="57" customHeight="1">
      <c r="A5" s="77" t="s">
        <v>53</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A5" s="13"/>
      <c r="IB5" s="13"/>
      <c r="IC5" s="13"/>
      <c r="ID5" s="13"/>
      <c r="IE5" s="13"/>
      <c r="IF5" s="14"/>
      <c r="IG5" s="14"/>
      <c r="IH5" s="14"/>
      <c r="II5" s="14"/>
    </row>
    <row r="6" spans="1:243" s="12" customFormat="1" ht="22.5" customHeight="1">
      <c r="A6" s="77" t="s">
        <v>52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A6" s="13"/>
      <c r="IB6" s="13"/>
      <c r="IC6" s="13"/>
      <c r="ID6" s="13"/>
      <c r="IE6" s="13"/>
      <c r="IF6" s="14"/>
      <c r="IG6" s="14"/>
      <c r="IH6" s="14"/>
      <c r="II6" s="14"/>
    </row>
    <row r="7" spans="1:243" s="12"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A7" s="13"/>
      <c r="IB7" s="13"/>
      <c r="IC7" s="13"/>
      <c r="ID7" s="13"/>
      <c r="IE7" s="13"/>
      <c r="IF7" s="14"/>
      <c r="IG7" s="14"/>
      <c r="IH7" s="14"/>
      <c r="II7" s="14"/>
    </row>
    <row r="8" spans="1:243" s="16" customFormat="1" ht="60" customHeight="1">
      <c r="A8" s="15" t="s">
        <v>44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A8" s="17"/>
      <c r="IB8" s="17"/>
      <c r="IC8" s="17"/>
      <c r="ID8" s="17"/>
      <c r="IE8" s="17"/>
      <c r="IF8" s="18"/>
      <c r="IG8" s="18"/>
      <c r="IH8" s="18"/>
      <c r="II8" s="18"/>
    </row>
    <row r="9" spans="1:243" s="19" customFormat="1" ht="54.7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A9" s="20"/>
      <c r="IB9" s="20"/>
      <c r="IC9" s="20"/>
      <c r="ID9" s="20"/>
      <c r="IE9" s="20"/>
      <c r="IF9" s="21"/>
      <c r="IG9" s="21"/>
      <c r="IH9" s="21"/>
      <c r="II9" s="21"/>
    </row>
    <row r="10" spans="1:243" s="23" customFormat="1" ht="32.2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4.5" customHeight="1">
      <c r="A11" s="22" t="s">
        <v>15</v>
      </c>
      <c r="B11" s="22" t="s">
        <v>16</v>
      </c>
      <c r="C11" s="22" t="s">
        <v>17</v>
      </c>
      <c r="D11" s="22" t="s">
        <v>18</v>
      </c>
      <c r="E11" s="22" t="s">
        <v>19</v>
      </c>
      <c r="F11" s="22" t="s">
        <v>46</v>
      </c>
      <c r="G11" s="22"/>
      <c r="H11" s="22"/>
      <c r="I11" s="22" t="s">
        <v>20</v>
      </c>
      <c r="J11" s="22" t="s">
        <v>21</v>
      </c>
      <c r="K11" s="22" t="s">
        <v>22</v>
      </c>
      <c r="L11" s="22" t="s">
        <v>23</v>
      </c>
      <c r="M11" s="26" t="s">
        <v>49</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72" t="s">
        <v>45</v>
      </c>
      <c r="BB11" s="27" t="s">
        <v>31</v>
      </c>
      <c r="BC11" s="27" t="s">
        <v>32</v>
      </c>
      <c r="IA11" s="24"/>
      <c r="IB11" s="24"/>
      <c r="IC11" s="24"/>
      <c r="ID11" s="24"/>
      <c r="IE11" s="24"/>
      <c r="IF11" s="25"/>
      <c r="IG11" s="25"/>
      <c r="IH11" s="25"/>
      <c r="II11" s="25"/>
    </row>
    <row r="12" spans="1:243" s="23" customFormat="1" ht="13.5">
      <c r="A12" s="28">
        <v>1</v>
      </c>
      <c r="B12" s="28">
        <v>2</v>
      </c>
      <c r="C12" s="28">
        <v>3</v>
      </c>
      <c r="D12" s="28">
        <v>4</v>
      </c>
      <c r="E12" s="28">
        <v>5</v>
      </c>
      <c r="F12" s="28">
        <v>6</v>
      </c>
      <c r="G12" s="28">
        <v>7</v>
      </c>
      <c r="H12" s="28">
        <v>8</v>
      </c>
      <c r="I12" s="28">
        <v>9</v>
      </c>
      <c r="J12" s="28">
        <v>10</v>
      </c>
      <c r="K12" s="28">
        <v>11</v>
      </c>
      <c r="L12" s="28">
        <v>12</v>
      </c>
      <c r="M12" s="28">
        <v>7</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8</v>
      </c>
      <c r="BB12" s="28">
        <v>9</v>
      </c>
      <c r="BC12" s="28">
        <v>10</v>
      </c>
      <c r="IA12" s="24"/>
      <c r="IB12" s="24"/>
      <c r="IC12" s="24"/>
      <c r="ID12" s="24"/>
      <c r="IE12" s="24"/>
      <c r="IF12" s="25"/>
      <c r="IG12" s="25"/>
      <c r="IH12" s="25"/>
      <c r="II12" s="25"/>
    </row>
    <row r="13" spans="1:243" s="23" customFormat="1" ht="13.5">
      <c r="A13" s="28">
        <v>1</v>
      </c>
      <c r="B13" s="28" t="s">
        <v>55</v>
      </c>
      <c r="C13" s="30" t="s">
        <v>33</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A13" s="24">
        <v>1</v>
      </c>
      <c r="IB13" s="24" t="s">
        <v>55</v>
      </c>
      <c r="IC13" s="24" t="s">
        <v>33</v>
      </c>
      <c r="ID13" s="24"/>
      <c r="IE13" s="24"/>
      <c r="IF13" s="25"/>
      <c r="IG13" s="25"/>
      <c r="IH13" s="25"/>
      <c r="II13" s="25"/>
    </row>
    <row r="14" spans="1:243" s="38" customFormat="1" ht="29.25" customHeight="1">
      <c r="A14" s="29">
        <v>1.01</v>
      </c>
      <c r="B14" s="37" t="s">
        <v>54</v>
      </c>
      <c r="C14" s="30" t="s">
        <v>43</v>
      </c>
      <c r="D14" s="73">
        <v>1</v>
      </c>
      <c r="E14" s="31" t="s">
        <v>47</v>
      </c>
      <c r="F14" s="32">
        <v>10</v>
      </c>
      <c r="G14" s="41"/>
      <c r="H14" s="41"/>
      <c r="I14" s="33" t="s">
        <v>34</v>
      </c>
      <c r="J14" s="34">
        <f>IF(I14="Less(-)",-1,1)</f>
        <v>1</v>
      </c>
      <c r="K14" s="35" t="s">
        <v>35</v>
      </c>
      <c r="L14" s="35" t="s">
        <v>4</v>
      </c>
      <c r="M14" s="69"/>
      <c r="N14" s="42"/>
      <c r="O14" s="42"/>
      <c r="P14" s="43"/>
      <c r="Q14" s="42"/>
      <c r="R14" s="42"/>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6"/>
      <c r="AV14" s="45"/>
      <c r="AW14" s="45"/>
      <c r="AX14" s="45"/>
      <c r="AY14" s="45"/>
      <c r="AZ14" s="45"/>
      <c r="BA14" s="36">
        <f>total_amount_ba($B$2,$D$2,D14,F14,J14,K14,M14)</f>
        <v>0</v>
      </c>
      <c r="BB14" s="36">
        <f>BA14+SUM(N14:AZ14)</f>
        <v>0</v>
      </c>
      <c r="BC14" s="37" t="str">
        <f>SpellNumber(L14,BB14)</f>
        <v>INR Zero Only</v>
      </c>
      <c r="IA14" s="39">
        <v>1.01</v>
      </c>
      <c r="IB14" s="39" t="s">
        <v>54</v>
      </c>
      <c r="IC14" s="39" t="s">
        <v>43</v>
      </c>
      <c r="ID14" s="39">
        <v>1</v>
      </c>
      <c r="IE14" s="39" t="s">
        <v>47</v>
      </c>
      <c r="IF14" s="40"/>
      <c r="IG14" s="40"/>
      <c r="IH14" s="40"/>
      <c r="II14" s="40"/>
    </row>
    <row r="15" spans="1:243" s="38" customFormat="1" ht="27" customHeight="1">
      <c r="A15" s="29">
        <v>1.02</v>
      </c>
      <c r="B15" s="37" t="s">
        <v>56</v>
      </c>
      <c r="C15" s="30" t="s">
        <v>36</v>
      </c>
      <c r="D15" s="73">
        <v>2</v>
      </c>
      <c r="E15" s="31" t="s">
        <v>47</v>
      </c>
      <c r="F15" s="32">
        <v>10</v>
      </c>
      <c r="G15" s="41"/>
      <c r="H15" s="41"/>
      <c r="I15" s="33" t="s">
        <v>34</v>
      </c>
      <c r="J15" s="34">
        <f>IF(I15="Less(-)",-1,1)</f>
        <v>1</v>
      </c>
      <c r="K15" s="35" t="s">
        <v>35</v>
      </c>
      <c r="L15" s="35" t="s">
        <v>4</v>
      </c>
      <c r="M15" s="69"/>
      <c r="N15" s="42"/>
      <c r="O15" s="42"/>
      <c r="P15" s="43"/>
      <c r="Q15" s="42"/>
      <c r="R15" s="42"/>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36">
        <f>total_amount_ba($B$2,$D$2,D15,F15,J15,K15,M15)</f>
        <v>0</v>
      </c>
      <c r="BB15" s="36">
        <f>BA15+SUM(N15:AZ15)</f>
        <v>0</v>
      </c>
      <c r="BC15" s="37" t="str">
        <f>SpellNumber(L15,BB15)</f>
        <v>INR Zero Only</v>
      </c>
      <c r="IA15" s="39">
        <v>1.02</v>
      </c>
      <c r="IB15" s="39" t="s">
        <v>56</v>
      </c>
      <c r="IC15" s="39" t="s">
        <v>36</v>
      </c>
      <c r="ID15" s="39">
        <v>2</v>
      </c>
      <c r="IE15" s="39" t="s">
        <v>47</v>
      </c>
      <c r="IF15" s="40"/>
      <c r="IG15" s="40"/>
      <c r="IH15" s="40"/>
      <c r="II15" s="40"/>
    </row>
    <row r="16" spans="1:243" s="38" customFormat="1" ht="31.5" customHeight="1">
      <c r="A16" s="29">
        <v>1.03</v>
      </c>
      <c r="B16" s="37" t="s">
        <v>57</v>
      </c>
      <c r="C16" s="30" t="s">
        <v>37</v>
      </c>
      <c r="D16" s="73">
        <v>3</v>
      </c>
      <c r="E16" s="31" t="s">
        <v>47</v>
      </c>
      <c r="F16" s="32">
        <v>10</v>
      </c>
      <c r="G16" s="41"/>
      <c r="H16" s="41"/>
      <c r="I16" s="33" t="s">
        <v>34</v>
      </c>
      <c r="J16" s="34">
        <f>IF(I16="Less(-)",-1,1)</f>
        <v>1</v>
      </c>
      <c r="K16" s="35" t="s">
        <v>35</v>
      </c>
      <c r="L16" s="35" t="s">
        <v>4</v>
      </c>
      <c r="M16" s="69"/>
      <c r="N16" s="42"/>
      <c r="O16" s="42"/>
      <c r="P16" s="43"/>
      <c r="Q16" s="42"/>
      <c r="R16" s="42"/>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36">
        <f>total_amount_ba($B$2,$D$2,D16,F16,J16,K16,M16)</f>
        <v>0</v>
      </c>
      <c r="BB16" s="36">
        <f>BA16+SUM(N16:AZ16)</f>
        <v>0</v>
      </c>
      <c r="BC16" s="37" t="str">
        <f>SpellNumber(L16,BB16)</f>
        <v>INR Zero Only</v>
      </c>
      <c r="IA16" s="39">
        <v>1.03</v>
      </c>
      <c r="IB16" s="39" t="s">
        <v>57</v>
      </c>
      <c r="IC16" s="39" t="s">
        <v>37</v>
      </c>
      <c r="ID16" s="39">
        <v>3</v>
      </c>
      <c r="IE16" s="39" t="s">
        <v>47</v>
      </c>
      <c r="IF16" s="40"/>
      <c r="IG16" s="40"/>
      <c r="IH16" s="40"/>
      <c r="II16" s="40"/>
    </row>
    <row r="17" spans="1:243" s="38" customFormat="1" ht="92.25" customHeight="1">
      <c r="A17" s="29">
        <v>1.04</v>
      </c>
      <c r="B17" s="37" t="s">
        <v>58</v>
      </c>
      <c r="C17" s="30" t="s">
        <v>51</v>
      </c>
      <c r="D17" s="73">
        <v>2</v>
      </c>
      <c r="E17" s="31" t="s">
        <v>50</v>
      </c>
      <c r="F17" s="32">
        <v>10</v>
      </c>
      <c r="G17" s="41"/>
      <c r="H17" s="41"/>
      <c r="I17" s="33" t="s">
        <v>34</v>
      </c>
      <c r="J17" s="34">
        <f>IF(I17="Less(-)",-1,1)</f>
        <v>1</v>
      </c>
      <c r="K17" s="35" t="s">
        <v>35</v>
      </c>
      <c r="L17" s="35" t="s">
        <v>4</v>
      </c>
      <c r="M17" s="69"/>
      <c r="N17" s="42"/>
      <c r="O17" s="42"/>
      <c r="P17" s="43"/>
      <c r="Q17" s="42"/>
      <c r="R17" s="42"/>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36">
        <f>total_amount_ba($B$2,$D$2,D17,F17,J17,K17,M17)</f>
        <v>0</v>
      </c>
      <c r="BB17" s="36">
        <f>BA17+SUM(N17:AZ17)</f>
        <v>0</v>
      </c>
      <c r="BC17" s="37" t="str">
        <f>SpellNumber(L17,BB17)</f>
        <v>INR Zero Only</v>
      </c>
      <c r="IA17" s="39">
        <v>1.04</v>
      </c>
      <c r="IB17" s="39" t="s">
        <v>59</v>
      </c>
      <c r="IC17" s="39" t="s">
        <v>51</v>
      </c>
      <c r="ID17" s="39">
        <v>2</v>
      </c>
      <c r="IE17" s="39" t="s">
        <v>50</v>
      </c>
      <c r="IF17" s="40"/>
      <c r="IG17" s="40"/>
      <c r="IH17" s="40"/>
      <c r="II17" s="40"/>
    </row>
    <row r="18" spans="1:243" s="38" customFormat="1" ht="63.75" customHeight="1">
      <c r="A18" s="47" t="s">
        <v>38</v>
      </c>
      <c r="B18" s="48"/>
      <c r="C18" s="49"/>
      <c r="D18" s="50"/>
      <c r="E18" s="50"/>
      <c r="F18" s="50"/>
      <c r="G18" s="50"/>
      <c r="H18" s="51"/>
      <c r="I18" s="51"/>
      <c r="J18" s="51"/>
      <c r="K18" s="51"/>
      <c r="L18" s="52"/>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SUM(BA14:BA17)</f>
        <v>0</v>
      </c>
      <c r="BB18" s="54">
        <f>SUM(BB14:BB17)</f>
        <v>0</v>
      </c>
      <c r="BC18" s="37" t="str">
        <f>SpellNumber($E$2,BB18)</f>
        <v>INR Zero Only</v>
      </c>
      <c r="IA18" s="39"/>
      <c r="IB18" s="39"/>
      <c r="IC18" s="39"/>
      <c r="ID18" s="39"/>
      <c r="IE18" s="39"/>
      <c r="IF18" s="40"/>
      <c r="IG18" s="40"/>
      <c r="IH18" s="40"/>
      <c r="II18" s="40"/>
    </row>
    <row r="19" spans="1:243" s="64" customFormat="1" ht="39" customHeight="1" hidden="1">
      <c r="A19" s="55" t="s">
        <v>39</v>
      </c>
      <c r="B19" s="56"/>
      <c r="C19" s="57"/>
      <c r="D19" s="58"/>
      <c r="E19" s="70" t="s">
        <v>40</v>
      </c>
      <c r="F19" s="71"/>
      <c r="G19" s="59"/>
      <c r="H19" s="60"/>
      <c r="I19" s="60"/>
      <c r="J19" s="60"/>
      <c r="K19" s="61"/>
      <c r="L19" s="62"/>
      <c r="M19" s="63"/>
      <c r="O19" s="38"/>
      <c r="P19" s="38"/>
      <c r="Q19" s="38"/>
      <c r="R19" s="38"/>
      <c r="S19" s="38"/>
      <c r="BA19" s="65">
        <f>IF(ISBLANK(F19),0,IF(E19="Excess (+)",ROUND(BA18+(BA18*F19),2),IF(E19="Less (-)",ROUND(BA18+(BA18*F19*(-1)),2),0)))</f>
        <v>0</v>
      </c>
      <c r="BB19" s="66">
        <f>ROUND(BA19,0)</f>
        <v>0</v>
      </c>
      <c r="BC19" s="37" t="str">
        <f>SpellNumber(L19,BB19)</f>
        <v> Zero Only</v>
      </c>
      <c r="IA19" s="67"/>
      <c r="IB19" s="67"/>
      <c r="IC19" s="67"/>
      <c r="ID19" s="67"/>
      <c r="IE19" s="67"/>
      <c r="IF19" s="68"/>
      <c r="IG19" s="68"/>
      <c r="IH19" s="68"/>
      <c r="II19" s="68"/>
    </row>
    <row r="20" spans="1:243" s="64" customFormat="1" ht="39" customHeight="1">
      <c r="A20" s="47" t="s">
        <v>41</v>
      </c>
      <c r="B20" s="47"/>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A20" s="67"/>
      <c r="IB20" s="67"/>
      <c r="IC20" s="67"/>
      <c r="ID20" s="67"/>
      <c r="IE20" s="67"/>
      <c r="IF20" s="68"/>
      <c r="IG20" s="68"/>
      <c r="IH20" s="68"/>
      <c r="II20" s="68"/>
    </row>
  </sheetData>
  <sheetProtection password="8F23" sheet="1"/>
  <mergeCells count="9">
    <mergeCell ref="A9:BC9"/>
    <mergeCell ref="C20:BC20"/>
    <mergeCell ref="A1:L1"/>
    <mergeCell ref="A4:BC4"/>
    <mergeCell ref="A5:BC5"/>
    <mergeCell ref="A6:BC6"/>
    <mergeCell ref="A7:BC7"/>
    <mergeCell ref="B8:BC8"/>
    <mergeCell ref="D13:BC13"/>
  </mergeCells>
  <dataValidations count="19">
    <dataValidation type="list" allowBlank="1" showErrorMessage="1" sqref="K14:K1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InputMessage="1" showErrorMessage="1" promptTitle="Rate Entry" prompt="Please enter the Basic Price in Rupees for this item. " errorTitle="Invaid Entry" error="Only Numeric Values are allowed. " sqref="G14:H17">
      <formula1>0</formula1>
      <formula2>999999999999999</formula2>
    </dataValidation>
    <dataValidation allowBlank="1" showInputMessage="1" showErrorMessage="1" promptTitle="Item Description" prompt="Please enter Item Description in text" sqref="B14:B17">
      <formula1>0</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list" allowBlank="1" showInputMessage="1" showErrorMessage="1" sqref="L13 L14 L15 L17 L16">
      <formula1>"INR"</formula1>
    </dataValidation>
    <dataValidation type="decimal" allowBlank="1" showInputMessage="1" showErrorMessage="1" promptTitle="Quantity" prompt="Please enter the Quantity for this item. " errorTitle="Invalid Entry" error="Only Numeric Values are allowed. " sqref="D14:D17 F14:F17">
      <formula1>0</formula1>
      <formula2>999999999999999</formula2>
    </dataValidation>
    <dataValidation allowBlank="1" showInputMessage="1" showErrorMessage="1" promptTitle="Units" prompt="Please enter Units in text" sqref="E14:E17">
      <formula1>0</formula1>
      <formula2>0</formula2>
    </dataValidation>
    <dataValidation type="decimal" allowBlank="1" showInputMessage="1" showErrorMessage="1" promptTitle="Rate Entry" prompt="Please enter the Inspection Charges in Rupees for this item. " errorTitle="Invaid Entry" error="Only Numeric Values are allowed. " sqref="Q14: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ErrorMessage="1" errorTitle="Invalid Entry" error="Only Numeric Values are allowed. " sqref="A14:A17">
      <formula1>0</formula1>
      <formula2>999999999999999</formula2>
    </dataValidation>
    <dataValidation type="list" showErrorMessage="1" sqref="I14:I17">
      <formula1>"Excess(+),Less(-)"</formula1>
      <formula2>0</formula2>
    </dataValidation>
    <dataValidation allowBlank="1" showInputMessage="1" showErrorMessage="1" promptTitle="Addition / Deduction" prompt="Please Choose the correct One" sqref="J14:J17">
      <formula1>0</formula1>
      <formula2>0</formula2>
    </dataValidation>
  </dataValidations>
  <printOptions/>
  <pageMargins left="0.25" right="0" top="0.25" bottom="0.25" header="0.511805555555556" footer="0.511805555555556"/>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3" t="s">
        <v>42</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2021-09-23T11:26:45Z</cp:lastPrinted>
  <dcterms:created xsi:type="dcterms:W3CDTF">2009-01-30T06:42:42Z</dcterms:created>
  <dcterms:modified xsi:type="dcterms:W3CDTF">2022-03-17T11:06:51Z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