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<sst xmlns="http://schemas.openxmlformats.org/spreadsheetml/2006/main" count="380" uniqueCount="114">
  <si>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</si>
  <si>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</si>
  <si>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</si>
  <si>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</si>
  <si>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</si>
  <si>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</si>
  <si>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</si>
  <si>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</si>
  <si>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</si>
  <si>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</si>
  <si>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</si>
  <si>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</si>
  <si>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</si>
  <si>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</si>
  <si>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</si>
  <si>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</si>
  <si>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</si>
  <si>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</si>
  <si>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</si>
  <si>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</si>
  <si>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</si>
  <si>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</si>
  <si>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</si>
  <si>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</si>
  <si>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</si>
  <si>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</si>
  <si>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</si>
  <si>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</si>
  <si>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</si>
  <si>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</si>
  <si>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</si>
  <si>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</si>
  <si>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</si>
  <si>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</si>
  <si>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</si>
  <si>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</si>
  <si>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</si>
  <si>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</si>
  <si>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</si>
  <si>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</si>
  <si>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</si>
  <si>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</si>
  <si>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</si>
  <si>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</si>
  <si>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</si>
  <si>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</si>
  <si>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</si>
  <si>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Providing and applying white cement based putty of average thickness 1 mm, of approved brand and manufacturer, over the plastered wall surface to prepare the surface even and smooth complete.</t>
  </si>
  <si>
    <t>Old work (Two or more coats applied @ 1.43 ltr/ 10 sqm) over existing cement paint surface</t>
  </si>
  <si>
    <t>DISMANTLING AND DEMOLISHING</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</si>
  <si>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</si>
  <si>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</si>
  <si>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cum</t>
  </si>
  <si>
    <t>With cement mortar 1:4 (1cement: 4 coarse sand)</t>
  </si>
  <si>
    <t>One or more coats on old work</t>
  </si>
  <si>
    <t>Sqm</t>
  </si>
  <si>
    <t>Contract No:  23/C/D1/2021-22</t>
  </si>
  <si>
    <t>Name of Work: Setting right of vacant house no. 1089, Type-I</t>
  </si>
  <si>
    <t>EARTH WORK</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</si>
  <si>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</si>
  <si>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All kinds of soil</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</si>
  <si>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</si>
  <si>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</si>
  <si>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</si>
  <si>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WOOD AND PVC WORK</t>
  </si>
  <si>
    <t>Providing and fixing ISI marked oxidised M.S. sliding door bolts with nuts and screws etc. complete :</t>
  </si>
  <si>
    <t>250x16 mm</t>
  </si>
  <si>
    <t>Providing and fixing ISI marked oxidised M.S. tower bolt black finish, (Barrel type) with necessary screws etc. complete :</t>
  </si>
  <si>
    <t>200x10 mm</t>
  </si>
  <si>
    <t>150x10 mm</t>
  </si>
  <si>
    <t>Providing and fixing ISI marked oxidised M.S. handles conforming to IS:4992 with necessary screws etc. complete :</t>
  </si>
  <si>
    <t>125 mm</t>
  </si>
  <si>
    <t>FLOORING</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</si>
  <si>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</si>
  <si>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</si>
  <si>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</si>
  <si>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</si>
  <si>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12 mm cement plaster of mix :</t>
  </si>
  <si>
    <t>1:6 (1 cement: 6 coarse sand)</t>
  </si>
  <si>
    <t>15 mm cement plaster on rough side of single or half brick wall of mix:</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</si>
  <si>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</si>
  <si>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</si>
  <si>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</si>
  <si>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</si>
  <si>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</si>
  <si>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</si>
  <si>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</si>
  <si>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</si>
  <si>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</si>
  <si>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</si>
  <si>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</si>
  <si>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</si>
  <si>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</si>
  <si>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Hacking of CC flooring including cleaning for surface etc. complete as per direction of the Engineer-in-Charge.</t>
  </si>
  <si>
    <t>Demolishing cement concrete manually/ by mechanical means including disposal of material within 50 metres lead as per direction of Engineer - in - charge.</t>
  </si>
  <si>
    <t>Nominal concrete 1:3:6 or richer mix (i/c equivalent design mix)</t>
  </si>
  <si>
    <t>Taking out doors, windows and clerestory window shutters (steel or wood) including stacking within 50 metres lead :</t>
  </si>
  <si>
    <t>Of area 3 sq. metres and below</t>
  </si>
  <si>
    <t>ROAD WORK</t>
  </si>
  <si>
    <t>Supplying at site Angle iron post &amp; strut of required size including bottom to be split and bent at right angle in opposite direction for 10 cm length and drilling holes upto 10 mm dia. etc. complete.</t>
  </si>
  <si>
    <t>SANITARY INSTALLATIONS</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</si>
  <si>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</si>
  <si>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</si>
  <si>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</si>
  <si>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</si>
  <si>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MINOR CIVIL MAINTENANCE WORK:</t>
  </si>
  <si>
    <t>"Providing and fixing C.P. grating with or without hole for waste pipe for floor/ nahani trap 100 mm dia. weight not less than 100 grams.</t>
  </si>
  <si>
    <t>Taking out existing M.S door shutter, repair by providing &amp; fixing 1 mm thick M.S sheet to existing frame of shutter by necessary welding etc. i/c cutting, welding, &amp; removing existing damaged sheet and the re fixing of repaired M.S door shutter to existing door frame by welding etc. i/c replacement of hinges as required, all complete as per the direction of the Engineer-in-charge.</t>
  </si>
  <si>
    <t>each</t>
  </si>
  <si>
    <t>kg</t>
  </si>
  <si>
    <t>Cum</t>
  </si>
  <si>
    <t>Each</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</si>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</sst>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top>
        <color indexed="63"/>
      </top>
      <bottom>
        <color indexed="63"/>
      </bottom>
    </border>
    <border>
      <left style="thin"/>
      <right style="thin"/>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0"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1" xfId="59" applyNumberFormat="1" applyFont="1" applyFill="1" applyBorder="1" applyAlignment="1">
      <alignment horizontal="center" vertical="top" wrapText="1"/>
      <protection/>
    </xf>
    <xf numFmtId="0" fontId="13" fillId="0" borderId="10"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15" fillId="0" borderId="11" xfId="56" applyNumberFormat="1" applyFont="1" applyFill="1" applyBorder="1" applyAlignment="1" applyProtection="1">
      <alignment vertical="top"/>
      <protection/>
    </xf>
    <xf numFmtId="0" fontId="15" fillId="0" borderId="10" xfId="59" applyNumberFormat="1" applyFont="1" applyFill="1" applyBorder="1" applyAlignment="1">
      <alignment vertical="top"/>
      <protection/>
    </xf>
    <xf numFmtId="0" fontId="4" fillId="0" borderId="10" xfId="56"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6" applyNumberFormat="1" applyFont="1" applyFill="1" applyBorder="1" applyAlignment="1" applyProtection="1">
      <alignment vertical="center" wrapText="1"/>
      <protection locked="0"/>
    </xf>
    <xf numFmtId="0" fontId="16" fillId="0" borderId="10"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2"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1" xfId="56"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2" fontId="7" fillId="0" borderId="14" xfId="56" applyNumberFormat="1" applyFont="1" applyFill="1" applyBorder="1" applyAlignment="1" applyProtection="1">
      <alignment horizontal="right" vertical="top"/>
      <protection locked="0"/>
    </xf>
    <xf numFmtId="2" fontId="4" fillId="0" borderId="14" xfId="59" applyNumberFormat="1" applyFont="1" applyFill="1" applyBorder="1" applyAlignment="1">
      <alignment horizontal="right" vertical="top"/>
      <protection/>
    </xf>
    <xf numFmtId="2" fontId="4" fillId="0" borderId="14" xfId="56" applyNumberFormat="1" applyFont="1" applyFill="1" applyBorder="1" applyAlignment="1">
      <alignment horizontal="right" vertical="top"/>
      <protection/>
    </xf>
    <xf numFmtId="2" fontId="7" fillId="33" borderId="14" xfId="56" applyNumberFormat="1" applyFont="1" applyFill="1" applyBorder="1" applyAlignment="1" applyProtection="1">
      <alignment horizontal="right" vertical="top"/>
      <protection locked="0"/>
    </xf>
    <xf numFmtId="0" fontId="7" fillId="0" borderId="14"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0" fontId="4" fillId="0" borderId="17"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7" fillId="34" borderId="14" xfId="56" applyNumberFormat="1" applyFont="1" applyFill="1" applyBorder="1" applyAlignment="1" applyProtection="1">
      <alignment horizontal="right" vertical="top"/>
      <protection locked="0"/>
    </xf>
    <xf numFmtId="2" fontId="7" fillId="34" borderId="14" xfId="56" applyNumberFormat="1" applyFont="1" applyFill="1" applyBorder="1" applyAlignment="1" applyProtection="1">
      <alignment horizontal="right" vertical="top" wrapText="1"/>
      <protection locked="0"/>
    </xf>
    <xf numFmtId="2" fontId="7" fillId="0" borderId="19" xfId="58" applyNumberFormat="1" applyFont="1" applyFill="1" applyBorder="1" applyAlignment="1">
      <alignment horizontal="right" vertical="top"/>
      <protection/>
    </xf>
    <xf numFmtId="2" fontId="7" fillId="0" borderId="14" xfId="59" applyNumberFormat="1" applyFont="1" applyFill="1" applyBorder="1" applyAlignment="1">
      <alignment horizontal="right" vertical="top"/>
      <protection/>
    </xf>
    <xf numFmtId="2" fontId="19" fillId="0" borderId="13" xfId="59" applyNumberFormat="1" applyFont="1" applyFill="1" applyBorder="1" applyAlignment="1">
      <alignment vertical="top"/>
      <protection/>
    </xf>
    <xf numFmtId="2" fontId="14" fillId="0" borderId="20" xfId="59" applyNumberFormat="1" applyFont="1" applyFill="1" applyBorder="1" applyAlignment="1">
      <alignment horizontal="right" vertical="top"/>
      <protection/>
    </xf>
    <xf numFmtId="2" fontId="14" fillId="0" borderId="12" xfId="59" applyNumberFormat="1" applyFont="1" applyFill="1" applyBorder="1" applyAlignment="1">
      <alignment vertical="top"/>
      <protection/>
    </xf>
    <xf numFmtId="0" fontId="4" fillId="0" borderId="14" xfId="59" applyNumberFormat="1" applyFont="1" applyFill="1" applyBorder="1" applyAlignment="1">
      <alignment horizontal="justify" vertical="top" wrapText="1"/>
      <protection/>
    </xf>
    <xf numFmtId="0" fontId="57" fillId="0" borderId="12" xfId="0" applyFont="1" applyFill="1" applyBorder="1" applyAlignment="1">
      <alignment horizontal="justify" vertical="top" wrapText="1"/>
    </xf>
    <xf numFmtId="0" fontId="4" fillId="0" borderId="12" xfId="59" applyNumberFormat="1" applyFont="1" applyFill="1" applyBorder="1" applyAlignment="1">
      <alignment horizontal="justify" vertical="top" wrapText="1"/>
      <protection/>
    </xf>
    <xf numFmtId="0" fontId="16" fillId="0" borderId="21" xfId="59" applyNumberFormat="1" applyFont="1" applyFill="1" applyBorder="1" applyAlignment="1" applyProtection="1">
      <alignment vertical="center" wrapText="1"/>
      <protection locked="0"/>
    </xf>
    <xf numFmtId="0" fontId="17" fillId="33" borderId="21" xfId="59" applyNumberFormat="1" applyFont="1" applyFill="1" applyBorder="1" applyAlignment="1" applyProtection="1">
      <alignment vertical="center" wrapText="1"/>
      <protection locked="0"/>
    </xf>
    <xf numFmtId="10" fontId="18" fillId="33" borderId="21" xfId="66" applyNumberFormat="1" applyFont="1" applyFill="1" applyBorder="1" applyAlignment="1" applyProtection="1">
      <alignment horizontal="center" vertical="center"/>
      <protection locked="0"/>
    </xf>
    <xf numFmtId="0" fontId="4" fillId="0" borderId="12" xfId="59" applyNumberFormat="1" applyFont="1" applyFill="1" applyBorder="1" applyAlignment="1">
      <alignment vertical="top"/>
      <protection/>
    </xf>
    <xf numFmtId="0" fontId="4" fillId="0" borderId="0" xfId="56" applyNumberFormat="1" applyFont="1" applyFill="1" applyBorder="1" applyAlignment="1">
      <alignment horizontal="center" vertical="center"/>
      <protection/>
    </xf>
    <xf numFmtId="0" fontId="7" fillId="0" borderId="22" xfId="59" applyNumberFormat="1" applyFont="1" applyFill="1" applyBorder="1" applyAlignment="1" applyProtection="1">
      <alignment horizontal="center" vertical="top" wrapText="1"/>
      <protection/>
    </xf>
    <xf numFmtId="0" fontId="57" fillId="0" borderId="12" xfId="0" applyFont="1" applyFill="1" applyBorder="1" applyAlignment="1">
      <alignment horizontal="center" vertical="top"/>
    </xf>
    <xf numFmtId="0" fontId="0" fillId="0" borderId="0" xfId="56" applyNumberFormat="1" applyFill="1" applyAlignment="1">
      <alignment horizontal="center"/>
      <protection/>
    </xf>
    <xf numFmtId="2" fontId="7" fillId="0" borderId="23" xfId="56" applyNumberFormat="1" applyFont="1" applyFill="1" applyBorder="1" applyAlignment="1" applyProtection="1">
      <alignment horizontal="right" vertical="top"/>
      <protection locked="0"/>
    </xf>
    <xf numFmtId="2" fontId="7" fillId="0" borderId="24" xfId="56" applyNumberFormat="1" applyFont="1" applyFill="1" applyBorder="1" applyAlignment="1" applyProtection="1">
      <alignment horizontal="right" vertical="top"/>
      <protection locked="0"/>
    </xf>
    <xf numFmtId="2" fontId="4" fillId="0" borderId="24" xfId="59" applyNumberFormat="1" applyFont="1" applyFill="1" applyBorder="1" applyAlignment="1">
      <alignment horizontal="right" vertical="top"/>
      <protection/>
    </xf>
    <xf numFmtId="2" fontId="4" fillId="0" borderId="24" xfId="56" applyNumberFormat="1" applyFont="1" applyFill="1" applyBorder="1" applyAlignment="1">
      <alignment horizontal="right" vertical="top"/>
      <protection/>
    </xf>
    <xf numFmtId="2" fontId="7" fillId="33" borderId="24" xfId="56" applyNumberFormat="1" applyFont="1" applyFill="1" applyBorder="1" applyAlignment="1" applyProtection="1">
      <alignment horizontal="right" vertical="top"/>
      <protection locked="0"/>
    </xf>
    <xf numFmtId="2" fontId="7" fillId="34" borderId="24" xfId="56" applyNumberFormat="1" applyFont="1" applyFill="1" applyBorder="1" applyAlignment="1" applyProtection="1">
      <alignment horizontal="right" vertical="top"/>
      <protection locked="0"/>
    </xf>
    <xf numFmtId="2" fontId="7" fillId="34" borderId="24" xfId="56" applyNumberFormat="1" applyFont="1" applyFill="1" applyBorder="1" applyAlignment="1" applyProtection="1">
      <alignment horizontal="right" vertical="top" wrapText="1"/>
      <protection locked="0"/>
    </xf>
    <xf numFmtId="2" fontId="7" fillId="0" borderId="12" xfId="59" applyNumberFormat="1" applyFont="1" applyFill="1" applyBorder="1" applyAlignment="1">
      <alignment horizontal="right" vertical="top"/>
      <protection/>
    </xf>
    <xf numFmtId="2" fontId="7" fillId="0" borderId="12" xfId="58" applyNumberFormat="1" applyFont="1" applyFill="1" applyBorder="1" applyAlignment="1">
      <alignment horizontal="right" vertical="top"/>
      <protection/>
    </xf>
    <xf numFmtId="0" fontId="4" fillId="0" borderId="0" xfId="56" applyNumberFormat="1" applyFont="1" applyFill="1" applyAlignment="1">
      <alignment vertical="top" wrapText="1"/>
      <protection/>
    </xf>
    <xf numFmtId="0" fontId="7" fillId="0" borderId="22" xfId="59" applyNumberFormat="1" applyFont="1" applyFill="1" applyBorder="1" applyAlignment="1">
      <alignment horizontal="left" vertical="top"/>
      <protection/>
    </xf>
    <xf numFmtId="0" fontId="7" fillId="0" borderId="25" xfId="59" applyNumberFormat="1" applyFont="1" applyFill="1" applyBorder="1" applyAlignment="1">
      <alignment horizontal="left" vertical="top"/>
      <protection/>
    </xf>
    <xf numFmtId="0" fontId="7" fillId="0" borderId="26" xfId="59" applyNumberFormat="1" applyFont="1" applyFill="1" applyBorder="1" applyAlignment="1">
      <alignment horizontal="left" vertical="top"/>
      <protection/>
    </xf>
    <xf numFmtId="0" fontId="7" fillId="0" borderId="27" xfId="59" applyNumberFormat="1" applyFont="1" applyFill="1" applyBorder="1" applyAlignment="1">
      <alignment horizontal="left" vertical="top"/>
      <protection/>
    </xf>
    <xf numFmtId="0" fontId="7" fillId="35" borderId="28" xfId="59" applyNumberFormat="1" applyFont="1" applyFill="1" applyBorder="1" applyAlignment="1" applyProtection="1">
      <alignment horizontal="left" vertical="top"/>
      <protection locked="0"/>
    </xf>
    <xf numFmtId="0" fontId="7" fillId="0" borderId="12" xfId="56" applyNumberFormat="1" applyFont="1" applyFill="1" applyBorder="1" applyAlignment="1" applyProtection="1">
      <alignment horizontal="center" vertical="top"/>
      <protection/>
    </xf>
    <xf numFmtId="0" fontId="7" fillId="34" borderId="12" xfId="56" applyNumberFormat="1" applyFont="1" applyFill="1" applyBorder="1" applyAlignment="1" applyProtection="1">
      <alignment horizontal="center" vertical="top"/>
      <protection/>
    </xf>
    <xf numFmtId="0" fontId="14" fillId="0" borderId="28"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11" fillId="0" borderId="28"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xf numFmtId="2" fontId="57" fillId="0" borderId="12" xfId="0" applyNumberFormat="1" applyFont="1" applyFill="1" applyBorder="1" applyAlignment="1">
      <alignment horizontal="center" vertical="top"/>
    </xf>
    <xf numFmtId="0" fontId="57" fillId="0" borderId="12" xfId="0" applyFont="1" applyFill="1" applyBorder="1" applyAlignment="1">
      <alignment horizontal="right" vertical="top" wrapText="1"/>
    </xf>
    <xf numFmtId="2" fontId="57" fillId="0" borderId="12" xfId="0" applyNumberFormat="1" applyFont="1" applyFill="1" applyBorder="1" applyAlignment="1">
      <alignment horizontal="righ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8"/>
  <sheetViews>
    <sheetView showGridLines="0" view="pageBreakPreview" zoomScaleNormal="85" zoomScaleSheetLayoutView="100" zoomScalePageLayoutView="0" workbookViewId="0" topLeftCell="A74">
      <selection activeCell="BA75" sqref="BA75"/>
    </sheetView>
  </sheetViews>
  <sheetFormatPr defaultColWidth="9.140625" defaultRowHeight="15"/>
  <cols>
    <col min="1" max="1" width="8.8515625" style="60"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9" t="str">
        <f>B2&amp;" BoQ"</f>
        <v>Percentage BoQ</v>
      </c>
      <c r="B1" s="79"/>
      <c r="C1" s="79"/>
      <c r="D1" s="79"/>
      <c r="E1" s="79"/>
      <c r="F1" s="79"/>
      <c r="G1" s="79"/>
      <c r="H1" s="79"/>
      <c r="I1" s="79"/>
      <c r="J1" s="79"/>
      <c r="K1" s="79"/>
      <c r="L1" s="7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57" t="s">
        <v>5</v>
      </c>
      <c r="C3" s="4" t="s">
        <v>6</v>
      </c>
      <c r="IE3" s="6"/>
      <c r="IF3" s="6"/>
      <c r="IG3" s="6"/>
      <c r="IH3" s="6"/>
      <c r="II3" s="6"/>
    </row>
    <row r="4" spans="1:243" s="9" customFormat="1" ht="30.75" customHeight="1">
      <c r="A4" s="80" t="s">
        <v>42</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10"/>
      <c r="IF4" s="10"/>
      <c r="IG4" s="10"/>
      <c r="IH4" s="10"/>
      <c r="II4" s="10"/>
    </row>
    <row r="5" spans="1:243" s="9" customFormat="1" ht="30.75" customHeight="1">
      <c r="A5" s="80" t="s">
        <v>57</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10"/>
      <c r="IF5" s="10"/>
      <c r="IG5" s="10"/>
      <c r="IH5" s="10"/>
      <c r="II5" s="10"/>
    </row>
    <row r="6" spans="1:243" s="9" customFormat="1" ht="30.75" customHeight="1">
      <c r="A6" s="80" t="s">
        <v>56</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10"/>
      <c r="IF6" s="10"/>
      <c r="IG6" s="10"/>
      <c r="IH6" s="10"/>
      <c r="II6" s="10"/>
    </row>
    <row r="7" spans="1:243" s="9"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10"/>
      <c r="IF7" s="10"/>
      <c r="IG7" s="10"/>
      <c r="IH7" s="10"/>
      <c r="II7" s="10"/>
    </row>
    <row r="8" spans="1:243" s="11" customFormat="1" ht="61.5" customHeight="1">
      <c r="A8" s="58" t="s">
        <v>39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2"/>
      <c r="IF8" s="12"/>
      <c r="IG8" s="12"/>
      <c r="IH8" s="12"/>
      <c r="II8" s="12"/>
    </row>
    <row r="9" spans="1:243" s="13" customFormat="1" ht="61.5" customHeight="1">
      <c r="A9" s="82" t="s">
        <v>45</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4"/>
      <c r="IF9" s="14"/>
      <c r="IG9" s="14"/>
      <c r="IH9" s="14"/>
      <c r="II9" s="14"/>
    </row>
    <row r="10" spans="1:243" s="16" customFormat="1" ht="18.75" customHeight="1">
      <c r="A10" s="15" t="s">
        <v>8</v>
      </c>
      <c r="B10" s="15" t="s">
        <v>9</v>
      </c>
      <c r="C10" s="15" t="s">
        <v>9</v>
      </c>
      <c r="D10" s="15" t="s">
        <v>8</v>
      </c>
      <c r="E10" s="15" t="s">
        <v>46</v>
      </c>
      <c r="F10" s="15" t="s">
        <v>10</v>
      </c>
      <c r="G10" s="15" t="s">
        <v>10</v>
      </c>
      <c r="H10" s="15" t="s">
        <v>11</v>
      </c>
      <c r="I10" s="15" t="s">
        <v>9</v>
      </c>
      <c r="J10" s="15" t="s">
        <v>8</v>
      </c>
      <c r="K10" s="15" t="s">
        <v>12</v>
      </c>
      <c r="L10" s="15" t="s">
        <v>9</v>
      </c>
      <c r="M10" s="15" t="s">
        <v>8</v>
      </c>
      <c r="N10" s="15" t="s">
        <v>10</v>
      </c>
      <c r="O10" s="15" t="s">
        <v>10</v>
      </c>
      <c r="P10" s="15" t="s">
        <v>10</v>
      </c>
      <c r="Q10" s="15" t="s">
        <v>10</v>
      </c>
      <c r="R10" s="15" t="s">
        <v>11</v>
      </c>
      <c r="S10" s="15" t="s">
        <v>11</v>
      </c>
      <c r="T10" s="15" t="s">
        <v>10</v>
      </c>
      <c r="U10" s="15" t="s">
        <v>10</v>
      </c>
      <c r="V10" s="15" t="s">
        <v>10</v>
      </c>
      <c r="W10" s="15" t="s">
        <v>10</v>
      </c>
      <c r="X10" s="15" t="s">
        <v>11</v>
      </c>
      <c r="Y10" s="15" t="s">
        <v>11</v>
      </c>
      <c r="Z10" s="15" t="s">
        <v>10</v>
      </c>
      <c r="AA10" s="15" t="s">
        <v>10</v>
      </c>
      <c r="AB10" s="15" t="s">
        <v>10</v>
      </c>
      <c r="AC10" s="15" t="s">
        <v>10</v>
      </c>
      <c r="AD10" s="15" t="s">
        <v>11</v>
      </c>
      <c r="AE10" s="15" t="s">
        <v>11</v>
      </c>
      <c r="AF10" s="15" t="s">
        <v>10</v>
      </c>
      <c r="AG10" s="15" t="s">
        <v>10</v>
      </c>
      <c r="AH10" s="15" t="s">
        <v>10</v>
      </c>
      <c r="AI10" s="15" t="s">
        <v>10</v>
      </c>
      <c r="AJ10" s="15" t="s">
        <v>11</v>
      </c>
      <c r="AK10" s="15" t="s">
        <v>11</v>
      </c>
      <c r="AL10" s="15" t="s">
        <v>10</v>
      </c>
      <c r="AM10" s="15" t="s">
        <v>10</v>
      </c>
      <c r="AN10" s="15" t="s">
        <v>10</v>
      </c>
      <c r="AO10" s="15" t="s">
        <v>10</v>
      </c>
      <c r="AP10" s="15" t="s">
        <v>11</v>
      </c>
      <c r="AQ10" s="15" t="s">
        <v>11</v>
      </c>
      <c r="AR10" s="15" t="s">
        <v>10</v>
      </c>
      <c r="AS10" s="15" t="s">
        <v>10</v>
      </c>
      <c r="AT10" s="15" t="s">
        <v>8</v>
      </c>
      <c r="AU10" s="15" t="s">
        <v>8</v>
      </c>
      <c r="AV10" s="15" t="s">
        <v>11</v>
      </c>
      <c r="AW10" s="15" t="s">
        <v>11</v>
      </c>
      <c r="AX10" s="15" t="s">
        <v>8</v>
      </c>
      <c r="AY10" s="15" t="s">
        <v>8</v>
      </c>
      <c r="AZ10" s="15" t="s">
        <v>13</v>
      </c>
      <c r="BA10" s="15" t="s">
        <v>8</v>
      </c>
      <c r="BB10" s="15" t="s">
        <v>8</v>
      </c>
      <c r="BC10" s="15" t="s">
        <v>9</v>
      </c>
      <c r="IE10" s="17"/>
      <c r="IF10" s="17"/>
      <c r="IG10" s="17"/>
      <c r="IH10" s="17"/>
      <c r="II10" s="17"/>
    </row>
    <row r="11" spans="1:243" s="16" customFormat="1" ht="57" customHeight="1">
      <c r="A11" s="15" t="s">
        <v>14</v>
      </c>
      <c r="B11" s="15" t="s">
        <v>15</v>
      </c>
      <c r="C11" s="15" t="s">
        <v>16</v>
      </c>
      <c r="D11" s="15" t="s">
        <v>17</v>
      </c>
      <c r="E11" s="15" t="s">
        <v>18</v>
      </c>
      <c r="F11" s="15" t="s">
        <v>41</v>
      </c>
      <c r="G11" s="15"/>
      <c r="H11" s="15"/>
      <c r="I11" s="15" t="s">
        <v>19</v>
      </c>
      <c r="J11" s="15" t="s">
        <v>20</v>
      </c>
      <c r="K11" s="15" t="s">
        <v>21</v>
      </c>
      <c r="L11" s="15" t="s">
        <v>22</v>
      </c>
      <c r="M11" s="18" t="s">
        <v>23</v>
      </c>
      <c r="N11" s="15" t="s">
        <v>24</v>
      </c>
      <c r="O11" s="15" t="s">
        <v>25</v>
      </c>
      <c r="P11" s="15" t="s">
        <v>26</v>
      </c>
      <c r="Q11" s="15" t="s">
        <v>27</v>
      </c>
      <c r="R11" s="15"/>
      <c r="S11" s="15"/>
      <c r="T11" s="15" t="s">
        <v>28</v>
      </c>
      <c r="U11" s="15" t="s">
        <v>29</v>
      </c>
      <c r="V11" s="15" t="s">
        <v>30</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9" t="s">
        <v>40</v>
      </c>
      <c r="BB11" s="19" t="s">
        <v>31</v>
      </c>
      <c r="BC11" s="19" t="s">
        <v>32</v>
      </c>
      <c r="IE11" s="17"/>
      <c r="IF11" s="17"/>
      <c r="IG11" s="17"/>
      <c r="IH11" s="17"/>
      <c r="II11" s="17"/>
    </row>
    <row r="12" spans="1:243" s="16" customFormat="1" ht="13.5">
      <c r="A12" s="15">
        <v>1</v>
      </c>
      <c r="B12" s="15">
        <v>2</v>
      </c>
      <c r="C12" s="31">
        <v>3</v>
      </c>
      <c r="D12" s="37">
        <v>4</v>
      </c>
      <c r="E12" s="37">
        <v>5</v>
      </c>
      <c r="F12" s="37">
        <v>6</v>
      </c>
      <c r="G12" s="37">
        <v>7</v>
      </c>
      <c r="H12" s="37">
        <v>8</v>
      </c>
      <c r="I12" s="37">
        <v>9</v>
      </c>
      <c r="J12" s="37">
        <v>10</v>
      </c>
      <c r="K12" s="37">
        <v>11</v>
      </c>
      <c r="L12" s="37">
        <v>12</v>
      </c>
      <c r="M12" s="37">
        <v>13</v>
      </c>
      <c r="N12" s="37">
        <v>14</v>
      </c>
      <c r="O12" s="37">
        <v>15</v>
      </c>
      <c r="P12" s="37">
        <v>16</v>
      </c>
      <c r="Q12" s="37">
        <v>17</v>
      </c>
      <c r="R12" s="37">
        <v>18</v>
      </c>
      <c r="S12" s="37">
        <v>19</v>
      </c>
      <c r="T12" s="37">
        <v>20</v>
      </c>
      <c r="U12" s="37">
        <v>21</v>
      </c>
      <c r="V12" s="37">
        <v>22</v>
      </c>
      <c r="W12" s="37">
        <v>23</v>
      </c>
      <c r="X12" s="37">
        <v>24</v>
      </c>
      <c r="Y12" s="37">
        <v>25</v>
      </c>
      <c r="Z12" s="37">
        <v>26</v>
      </c>
      <c r="AA12" s="37">
        <v>27</v>
      </c>
      <c r="AB12" s="37">
        <v>28</v>
      </c>
      <c r="AC12" s="37">
        <v>29</v>
      </c>
      <c r="AD12" s="37">
        <v>30</v>
      </c>
      <c r="AE12" s="37">
        <v>31</v>
      </c>
      <c r="AF12" s="37">
        <v>32</v>
      </c>
      <c r="AG12" s="37">
        <v>33</v>
      </c>
      <c r="AH12" s="37">
        <v>34</v>
      </c>
      <c r="AI12" s="37">
        <v>35</v>
      </c>
      <c r="AJ12" s="37">
        <v>36</v>
      </c>
      <c r="AK12" s="37">
        <v>37</v>
      </c>
      <c r="AL12" s="37">
        <v>38</v>
      </c>
      <c r="AM12" s="37">
        <v>39</v>
      </c>
      <c r="AN12" s="37">
        <v>40</v>
      </c>
      <c r="AO12" s="37">
        <v>41</v>
      </c>
      <c r="AP12" s="37">
        <v>42</v>
      </c>
      <c r="AQ12" s="37">
        <v>43</v>
      </c>
      <c r="AR12" s="37">
        <v>44</v>
      </c>
      <c r="AS12" s="37">
        <v>45</v>
      </c>
      <c r="AT12" s="37">
        <v>46</v>
      </c>
      <c r="AU12" s="37">
        <v>47</v>
      </c>
      <c r="AV12" s="37">
        <v>48</v>
      </c>
      <c r="AW12" s="37">
        <v>49</v>
      </c>
      <c r="AX12" s="37">
        <v>50</v>
      </c>
      <c r="AY12" s="37">
        <v>51</v>
      </c>
      <c r="AZ12" s="37">
        <v>52</v>
      </c>
      <c r="BA12" s="37">
        <v>7</v>
      </c>
      <c r="BB12" s="38">
        <v>54</v>
      </c>
      <c r="BC12" s="15">
        <v>8</v>
      </c>
      <c r="IE12" s="17"/>
      <c r="IF12" s="17"/>
      <c r="IG12" s="17"/>
      <c r="IH12" s="17"/>
      <c r="II12" s="17"/>
    </row>
    <row r="13" spans="1:243" s="20" customFormat="1" ht="16.5" customHeight="1">
      <c r="A13" s="59">
        <v>1</v>
      </c>
      <c r="B13" s="51" t="s">
        <v>58</v>
      </c>
      <c r="C13" s="29"/>
      <c r="D13" s="76"/>
      <c r="E13" s="76"/>
      <c r="F13" s="76"/>
      <c r="G13" s="76"/>
      <c r="H13" s="76"/>
      <c r="I13" s="76"/>
      <c r="J13" s="76"/>
      <c r="K13" s="76"/>
      <c r="L13" s="76"/>
      <c r="M13" s="76"/>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IA13" s="20">
        <v>1</v>
      </c>
      <c r="IB13" s="20" t="s">
        <v>58</v>
      </c>
      <c r="IE13" s="21"/>
      <c r="IF13" s="21"/>
      <c r="IG13" s="21"/>
      <c r="IH13" s="21"/>
      <c r="II13" s="21"/>
    </row>
    <row r="14" spans="1:243" s="20" customFormat="1" ht="109.5" customHeight="1">
      <c r="A14" s="59">
        <v>1.01</v>
      </c>
      <c r="B14" s="51" t="s">
        <v>59</v>
      </c>
      <c r="C14" s="29"/>
      <c r="D14" s="76"/>
      <c r="E14" s="76"/>
      <c r="F14" s="76"/>
      <c r="G14" s="76"/>
      <c r="H14" s="76"/>
      <c r="I14" s="76"/>
      <c r="J14" s="76"/>
      <c r="K14" s="76"/>
      <c r="L14" s="76"/>
      <c r="M14" s="76"/>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IA14" s="20">
        <v>1.01</v>
      </c>
      <c r="IB14" s="20" t="s">
        <v>59</v>
      </c>
      <c r="IE14" s="21"/>
      <c r="IF14" s="21"/>
      <c r="IG14" s="21"/>
      <c r="IH14" s="21"/>
      <c r="II14" s="21"/>
    </row>
    <row r="15" spans="1:243" s="20" customFormat="1" ht="28.5">
      <c r="A15" s="59">
        <v>1.02</v>
      </c>
      <c r="B15" s="51" t="s">
        <v>60</v>
      </c>
      <c r="C15" s="29"/>
      <c r="D15" s="86">
        <v>2</v>
      </c>
      <c r="E15" s="86" t="s">
        <v>108</v>
      </c>
      <c r="F15" s="86">
        <v>69.53</v>
      </c>
      <c r="G15" s="61"/>
      <c r="H15" s="62"/>
      <c r="I15" s="63" t="s">
        <v>33</v>
      </c>
      <c r="J15" s="64">
        <f aca="true" t="shared" si="0" ref="J14:J24">IF(I15="Less(-)",-1,1)</f>
        <v>1</v>
      </c>
      <c r="K15" s="62" t="s">
        <v>34</v>
      </c>
      <c r="L15" s="62" t="s">
        <v>4</v>
      </c>
      <c r="M15" s="65"/>
      <c r="N15" s="66"/>
      <c r="O15" s="66"/>
      <c r="P15" s="67"/>
      <c r="Q15" s="66"/>
      <c r="R15" s="66"/>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8">
        <f aca="true" t="shared" si="1" ref="BA14:BA24">total_amount_ba($B$2,$D$2,D15,F15,J15,K15,M15)</f>
        <v>139.06</v>
      </c>
      <c r="BB15" s="69">
        <f aca="true" t="shared" si="2" ref="BB14:BB24">BA15+SUM(N15:AZ15)</f>
        <v>139.06</v>
      </c>
      <c r="BC15" s="52" t="str">
        <f aca="true" t="shared" si="3" ref="BC14:BC24">SpellNumber(L15,BB15)</f>
        <v>INR  One Hundred &amp; Thirty Nine  and Paise Six Only</v>
      </c>
      <c r="IA15" s="20">
        <v>1.02</v>
      </c>
      <c r="IB15" s="20" t="s">
        <v>60</v>
      </c>
      <c r="ID15" s="20">
        <v>2</v>
      </c>
      <c r="IE15" s="21" t="s">
        <v>108</v>
      </c>
      <c r="IF15" s="21"/>
      <c r="IG15" s="21"/>
      <c r="IH15" s="21"/>
      <c r="II15" s="21"/>
    </row>
    <row r="16" spans="1:243" s="20" customFormat="1" ht="15.75">
      <c r="A16" s="59">
        <v>2</v>
      </c>
      <c r="B16" s="51" t="s">
        <v>61</v>
      </c>
      <c r="C16" s="29"/>
      <c r="D16" s="76"/>
      <c r="E16" s="76"/>
      <c r="F16" s="76"/>
      <c r="G16" s="76"/>
      <c r="H16" s="76"/>
      <c r="I16" s="76"/>
      <c r="J16" s="76"/>
      <c r="K16" s="76"/>
      <c r="L16" s="76"/>
      <c r="M16" s="76"/>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IA16" s="20">
        <v>2</v>
      </c>
      <c r="IB16" s="20" t="s">
        <v>61</v>
      </c>
      <c r="IE16" s="21"/>
      <c r="IF16" s="21"/>
      <c r="IG16" s="21"/>
      <c r="IH16" s="21"/>
      <c r="II16" s="21"/>
    </row>
    <row r="17" spans="1:243" s="20" customFormat="1" ht="48.75" customHeight="1">
      <c r="A17" s="59">
        <v>2.01</v>
      </c>
      <c r="B17" s="51" t="s">
        <v>62</v>
      </c>
      <c r="C17" s="29"/>
      <c r="D17" s="76"/>
      <c r="E17" s="76"/>
      <c r="F17" s="76"/>
      <c r="G17" s="76"/>
      <c r="H17" s="76"/>
      <c r="I17" s="76"/>
      <c r="J17" s="76"/>
      <c r="K17" s="76"/>
      <c r="L17" s="76"/>
      <c r="M17" s="76"/>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IA17" s="20">
        <v>2.01</v>
      </c>
      <c r="IB17" s="20" t="s">
        <v>62</v>
      </c>
      <c r="IE17" s="21"/>
      <c r="IF17" s="21"/>
      <c r="IG17" s="21"/>
      <c r="IH17" s="21"/>
      <c r="II17" s="21"/>
    </row>
    <row r="18" spans="1:243" s="20" customFormat="1" ht="78.75">
      <c r="A18" s="59">
        <v>2.02</v>
      </c>
      <c r="B18" s="51" t="s">
        <v>63</v>
      </c>
      <c r="C18" s="29"/>
      <c r="D18" s="86">
        <v>0.4</v>
      </c>
      <c r="E18" s="86" t="s">
        <v>52</v>
      </c>
      <c r="F18" s="86">
        <v>5952.3</v>
      </c>
      <c r="G18" s="39"/>
      <c r="H18" s="33"/>
      <c r="I18" s="34" t="s">
        <v>33</v>
      </c>
      <c r="J18" s="35">
        <f t="shared" si="0"/>
        <v>1</v>
      </c>
      <c r="K18" s="33" t="s">
        <v>34</v>
      </c>
      <c r="L18" s="33" t="s">
        <v>4</v>
      </c>
      <c r="M18" s="36"/>
      <c r="N18" s="43"/>
      <c r="O18" s="43"/>
      <c r="P18" s="44"/>
      <c r="Q18" s="43"/>
      <c r="R18" s="43"/>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6">
        <f t="shared" si="1"/>
        <v>2380.92</v>
      </c>
      <c r="BB18" s="45">
        <f t="shared" si="2"/>
        <v>2380.92</v>
      </c>
      <c r="BC18" s="50" t="str">
        <f t="shared" si="3"/>
        <v>INR  Two Thousand Three Hundred &amp; Eighty  and Paise Ninety Two Only</v>
      </c>
      <c r="IA18" s="20">
        <v>2.02</v>
      </c>
      <c r="IB18" s="20" t="s">
        <v>63</v>
      </c>
      <c r="ID18" s="20">
        <v>0.4</v>
      </c>
      <c r="IE18" s="21" t="s">
        <v>52</v>
      </c>
      <c r="IF18" s="21"/>
      <c r="IG18" s="21"/>
      <c r="IH18" s="21"/>
      <c r="II18" s="21"/>
    </row>
    <row r="19" spans="1:243" s="20" customFormat="1" ht="15.75">
      <c r="A19" s="59">
        <v>3</v>
      </c>
      <c r="B19" s="51" t="s">
        <v>64</v>
      </c>
      <c r="C19" s="29"/>
      <c r="D19" s="76"/>
      <c r="E19" s="76"/>
      <c r="F19" s="76"/>
      <c r="G19" s="76"/>
      <c r="H19" s="76"/>
      <c r="I19" s="76"/>
      <c r="J19" s="76"/>
      <c r="K19" s="76"/>
      <c r="L19" s="76"/>
      <c r="M19" s="76"/>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IA19" s="20">
        <v>3</v>
      </c>
      <c r="IB19" s="20" t="s">
        <v>64</v>
      </c>
      <c r="IE19" s="21"/>
      <c r="IF19" s="21"/>
      <c r="IG19" s="21"/>
      <c r="IH19" s="21"/>
      <c r="II19" s="21"/>
    </row>
    <row r="20" spans="1:243" s="20" customFormat="1" ht="47.25">
      <c r="A20" s="59">
        <v>3.01</v>
      </c>
      <c r="B20" s="51" t="s">
        <v>65</v>
      </c>
      <c r="C20" s="29"/>
      <c r="D20" s="76"/>
      <c r="E20" s="76"/>
      <c r="F20" s="76"/>
      <c r="G20" s="76"/>
      <c r="H20" s="76"/>
      <c r="I20" s="76"/>
      <c r="J20" s="76"/>
      <c r="K20" s="76"/>
      <c r="L20" s="76"/>
      <c r="M20" s="76"/>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IA20" s="20">
        <v>3.01</v>
      </c>
      <c r="IB20" s="20" t="s">
        <v>65</v>
      </c>
      <c r="IE20" s="21"/>
      <c r="IF20" s="21"/>
      <c r="IG20" s="21"/>
      <c r="IH20" s="21"/>
      <c r="II20" s="21"/>
    </row>
    <row r="21" spans="1:243" s="20" customFormat="1" ht="28.5">
      <c r="A21" s="59">
        <v>3.02</v>
      </c>
      <c r="B21" s="51" t="s">
        <v>66</v>
      </c>
      <c r="C21" s="29"/>
      <c r="D21" s="86">
        <v>4</v>
      </c>
      <c r="E21" s="86" t="s">
        <v>108</v>
      </c>
      <c r="F21" s="86">
        <v>149.06</v>
      </c>
      <c r="G21" s="39"/>
      <c r="H21" s="33"/>
      <c r="I21" s="34" t="s">
        <v>33</v>
      </c>
      <c r="J21" s="35">
        <f t="shared" si="0"/>
        <v>1</v>
      </c>
      <c r="K21" s="33" t="s">
        <v>34</v>
      </c>
      <c r="L21" s="33" t="s">
        <v>4</v>
      </c>
      <c r="M21" s="36"/>
      <c r="N21" s="43"/>
      <c r="O21" s="43"/>
      <c r="P21" s="44"/>
      <c r="Q21" s="43"/>
      <c r="R21" s="43"/>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6">
        <f t="shared" si="1"/>
        <v>596.24</v>
      </c>
      <c r="BB21" s="45">
        <f t="shared" si="2"/>
        <v>596.24</v>
      </c>
      <c r="BC21" s="50" t="str">
        <f t="shared" si="3"/>
        <v>INR  Five Hundred &amp; Ninety Six  and Paise Twenty Four Only</v>
      </c>
      <c r="IA21" s="20">
        <v>3.02</v>
      </c>
      <c r="IB21" s="20" t="s">
        <v>66</v>
      </c>
      <c r="ID21" s="20">
        <v>4</v>
      </c>
      <c r="IE21" s="21" t="s">
        <v>108</v>
      </c>
      <c r="IF21" s="21"/>
      <c r="IG21" s="21"/>
      <c r="IH21" s="21"/>
      <c r="II21" s="21"/>
    </row>
    <row r="22" spans="1:243" s="20" customFormat="1" ht="63">
      <c r="A22" s="59">
        <v>3.03</v>
      </c>
      <c r="B22" s="51" t="s">
        <v>67</v>
      </c>
      <c r="C22" s="29"/>
      <c r="D22" s="76"/>
      <c r="E22" s="76"/>
      <c r="F22" s="76"/>
      <c r="G22" s="76"/>
      <c r="H22" s="76"/>
      <c r="I22" s="76"/>
      <c r="J22" s="76"/>
      <c r="K22" s="76"/>
      <c r="L22" s="76"/>
      <c r="M22" s="76"/>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IA22" s="20">
        <v>3.03</v>
      </c>
      <c r="IB22" s="20" t="s">
        <v>67</v>
      </c>
      <c r="IE22" s="21"/>
      <c r="IF22" s="21"/>
      <c r="IG22" s="21"/>
      <c r="IH22" s="21"/>
      <c r="II22" s="21"/>
    </row>
    <row r="23" spans="1:243" s="20" customFormat="1" ht="28.5">
      <c r="A23" s="59">
        <v>3.04</v>
      </c>
      <c r="B23" s="51" t="s">
        <v>68</v>
      </c>
      <c r="C23" s="29"/>
      <c r="D23" s="86">
        <v>3</v>
      </c>
      <c r="E23" s="86" t="s">
        <v>108</v>
      </c>
      <c r="F23" s="86">
        <v>53.09</v>
      </c>
      <c r="G23" s="39"/>
      <c r="H23" s="33"/>
      <c r="I23" s="34" t="s">
        <v>33</v>
      </c>
      <c r="J23" s="35">
        <f t="shared" si="0"/>
        <v>1</v>
      </c>
      <c r="K23" s="33" t="s">
        <v>34</v>
      </c>
      <c r="L23" s="33" t="s">
        <v>4</v>
      </c>
      <c r="M23" s="36"/>
      <c r="N23" s="43"/>
      <c r="O23" s="43"/>
      <c r="P23" s="44"/>
      <c r="Q23" s="43"/>
      <c r="R23" s="43"/>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6">
        <f t="shared" si="1"/>
        <v>159.27</v>
      </c>
      <c r="BB23" s="45">
        <f t="shared" si="2"/>
        <v>159.27</v>
      </c>
      <c r="BC23" s="50" t="str">
        <f t="shared" si="3"/>
        <v>INR  One Hundred &amp; Fifty Nine  and Paise Twenty Seven Only</v>
      </c>
      <c r="IA23" s="20">
        <v>3.04</v>
      </c>
      <c r="IB23" s="20" t="s">
        <v>68</v>
      </c>
      <c r="ID23" s="20">
        <v>3</v>
      </c>
      <c r="IE23" s="21" t="s">
        <v>108</v>
      </c>
      <c r="IF23" s="21"/>
      <c r="IG23" s="21"/>
      <c r="IH23" s="21"/>
      <c r="II23" s="21"/>
    </row>
    <row r="24" spans="1:243" s="20" customFormat="1" ht="28.5">
      <c r="A24" s="59">
        <v>3.05</v>
      </c>
      <c r="B24" s="51" t="s">
        <v>69</v>
      </c>
      <c r="C24" s="29"/>
      <c r="D24" s="86">
        <v>3</v>
      </c>
      <c r="E24" s="86" t="s">
        <v>108</v>
      </c>
      <c r="F24" s="86">
        <v>46.08</v>
      </c>
      <c r="G24" s="39"/>
      <c r="H24" s="33"/>
      <c r="I24" s="34" t="s">
        <v>33</v>
      </c>
      <c r="J24" s="35">
        <f t="shared" si="0"/>
        <v>1</v>
      </c>
      <c r="K24" s="33" t="s">
        <v>34</v>
      </c>
      <c r="L24" s="33" t="s">
        <v>4</v>
      </c>
      <c r="M24" s="36"/>
      <c r="N24" s="43"/>
      <c r="O24" s="43"/>
      <c r="P24" s="44"/>
      <c r="Q24" s="43"/>
      <c r="R24" s="43"/>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6">
        <f t="shared" si="1"/>
        <v>138.24</v>
      </c>
      <c r="BB24" s="45">
        <f t="shared" si="2"/>
        <v>138.24</v>
      </c>
      <c r="BC24" s="50" t="str">
        <f t="shared" si="3"/>
        <v>INR  One Hundred &amp; Thirty Eight  and Paise Twenty Four Only</v>
      </c>
      <c r="IA24" s="20">
        <v>3.05</v>
      </c>
      <c r="IB24" s="20" t="s">
        <v>69</v>
      </c>
      <c r="ID24" s="20">
        <v>3</v>
      </c>
      <c r="IE24" s="21" t="s">
        <v>108</v>
      </c>
      <c r="IF24" s="21"/>
      <c r="IG24" s="21"/>
      <c r="IH24" s="21"/>
      <c r="II24" s="21"/>
    </row>
    <row r="25" spans="1:243" s="20" customFormat="1" ht="63">
      <c r="A25" s="59">
        <v>3.06</v>
      </c>
      <c r="B25" s="51" t="s">
        <v>70</v>
      </c>
      <c r="C25" s="29"/>
      <c r="D25" s="76"/>
      <c r="E25" s="76"/>
      <c r="F25" s="76"/>
      <c r="G25" s="76"/>
      <c r="H25" s="76"/>
      <c r="I25" s="76"/>
      <c r="J25" s="76"/>
      <c r="K25" s="76"/>
      <c r="L25" s="76"/>
      <c r="M25" s="76"/>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IA25" s="20">
        <v>3.06</v>
      </c>
      <c r="IB25" s="20" t="s">
        <v>70</v>
      </c>
      <c r="IE25" s="21"/>
      <c r="IF25" s="21"/>
      <c r="IG25" s="21"/>
      <c r="IH25" s="21"/>
      <c r="II25" s="21"/>
    </row>
    <row r="26" spans="1:243" s="20" customFormat="1" ht="28.5">
      <c r="A26" s="59">
        <v>3.07</v>
      </c>
      <c r="B26" s="51" t="s">
        <v>71</v>
      </c>
      <c r="C26" s="29"/>
      <c r="D26" s="86">
        <v>8</v>
      </c>
      <c r="E26" s="86" t="s">
        <v>108</v>
      </c>
      <c r="F26" s="86">
        <v>30.56</v>
      </c>
      <c r="G26" s="39"/>
      <c r="H26" s="33"/>
      <c r="I26" s="34" t="s">
        <v>33</v>
      </c>
      <c r="J26" s="35">
        <f aca="true" t="shared" si="4" ref="J25:J75">IF(I26="Less(-)",-1,1)</f>
        <v>1</v>
      </c>
      <c r="K26" s="33" t="s">
        <v>34</v>
      </c>
      <c r="L26" s="33" t="s">
        <v>4</v>
      </c>
      <c r="M26" s="36"/>
      <c r="N26" s="43"/>
      <c r="O26" s="43"/>
      <c r="P26" s="44"/>
      <c r="Q26" s="43"/>
      <c r="R26" s="43"/>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6">
        <f aca="true" t="shared" si="5" ref="BA25:BA75">total_amount_ba($B$2,$D$2,D26,F26,J26,K26,M26)</f>
        <v>244.48</v>
      </c>
      <c r="BB26" s="45">
        <f aca="true" t="shared" si="6" ref="BB25:BB75">BA26+SUM(N26:AZ26)</f>
        <v>244.48</v>
      </c>
      <c r="BC26" s="50" t="str">
        <f aca="true" t="shared" si="7" ref="BC25:BC75">SpellNumber(L26,BB26)</f>
        <v>INR  Two Hundred &amp; Forty Four  and Paise Forty Eight Only</v>
      </c>
      <c r="IA26" s="20">
        <v>3.07</v>
      </c>
      <c r="IB26" s="20" t="s">
        <v>71</v>
      </c>
      <c r="ID26" s="20">
        <v>8</v>
      </c>
      <c r="IE26" s="21" t="s">
        <v>108</v>
      </c>
      <c r="IF26" s="21"/>
      <c r="IG26" s="21"/>
      <c r="IH26" s="21"/>
      <c r="II26" s="21"/>
    </row>
    <row r="27" spans="1:243" s="20" customFormat="1" ht="15.75">
      <c r="A27" s="59">
        <v>4</v>
      </c>
      <c r="B27" s="51" t="s">
        <v>72</v>
      </c>
      <c r="C27" s="29"/>
      <c r="D27" s="76"/>
      <c r="E27" s="76"/>
      <c r="F27" s="76"/>
      <c r="G27" s="76"/>
      <c r="H27" s="76"/>
      <c r="I27" s="76"/>
      <c r="J27" s="76"/>
      <c r="K27" s="76"/>
      <c r="L27" s="76"/>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IA27" s="20">
        <v>4</v>
      </c>
      <c r="IB27" s="20" t="s">
        <v>72</v>
      </c>
      <c r="IE27" s="21"/>
      <c r="IF27" s="21"/>
      <c r="IG27" s="21"/>
      <c r="IH27" s="21"/>
      <c r="II27" s="21"/>
    </row>
    <row r="28" spans="1:243" s="20" customFormat="1" ht="220.5">
      <c r="A28" s="59">
        <v>4.01</v>
      </c>
      <c r="B28" s="51" t="s">
        <v>73</v>
      </c>
      <c r="C28" s="29"/>
      <c r="D28" s="76"/>
      <c r="E28" s="76"/>
      <c r="F28" s="76"/>
      <c r="G28" s="76"/>
      <c r="H28" s="76"/>
      <c r="I28" s="76"/>
      <c r="J28" s="76"/>
      <c r="K28" s="76"/>
      <c r="L28" s="76"/>
      <c r="M28" s="76"/>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IA28" s="20">
        <v>4.01</v>
      </c>
      <c r="IB28" s="20" t="s">
        <v>73</v>
      </c>
      <c r="IE28" s="21"/>
      <c r="IF28" s="21"/>
      <c r="IG28" s="21"/>
      <c r="IH28" s="21"/>
      <c r="II28" s="21"/>
    </row>
    <row r="29" spans="1:243" s="20" customFormat="1" ht="42.75">
      <c r="A29" s="59">
        <v>4.02</v>
      </c>
      <c r="B29" s="51" t="s">
        <v>74</v>
      </c>
      <c r="C29" s="29"/>
      <c r="D29" s="86">
        <v>5</v>
      </c>
      <c r="E29" s="86" t="s">
        <v>43</v>
      </c>
      <c r="F29" s="86">
        <v>1520.39</v>
      </c>
      <c r="G29" s="39"/>
      <c r="H29" s="33"/>
      <c r="I29" s="34" t="s">
        <v>33</v>
      </c>
      <c r="J29" s="35">
        <f t="shared" si="4"/>
        <v>1</v>
      </c>
      <c r="K29" s="33" t="s">
        <v>34</v>
      </c>
      <c r="L29" s="33" t="s">
        <v>4</v>
      </c>
      <c r="M29" s="36"/>
      <c r="N29" s="43"/>
      <c r="O29" s="43"/>
      <c r="P29" s="44"/>
      <c r="Q29" s="43"/>
      <c r="R29" s="43"/>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6">
        <f t="shared" si="5"/>
        <v>7601.95</v>
      </c>
      <c r="BB29" s="45">
        <f t="shared" si="6"/>
        <v>7601.95</v>
      </c>
      <c r="BC29" s="50" t="str">
        <f t="shared" si="7"/>
        <v>INR  Seven Thousand Six Hundred &amp; One  and Paise Ninety Five Only</v>
      </c>
      <c r="IA29" s="20">
        <v>4.02</v>
      </c>
      <c r="IB29" s="20" t="s">
        <v>74</v>
      </c>
      <c r="ID29" s="20">
        <v>5</v>
      </c>
      <c r="IE29" s="21" t="s">
        <v>43</v>
      </c>
      <c r="IF29" s="21"/>
      <c r="IG29" s="21"/>
      <c r="IH29" s="21"/>
      <c r="II29" s="21"/>
    </row>
    <row r="30" spans="1:243" s="20" customFormat="1" ht="204.75">
      <c r="A30" s="59">
        <v>4.03</v>
      </c>
      <c r="B30" s="51" t="s">
        <v>75</v>
      </c>
      <c r="C30" s="29"/>
      <c r="D30" s="76"/>
      <c r="E30" s="76"/>
      <c r="F30" s="76"/>
      <c r="G30" s="76"/>
      <c r="H30" s="76"/>
      <c r="I30" s="76"/>
      <c r="J30" s="76"/>
      <c r="K30" s="76"/>
      <c r="L30" s="76"/>
      <c r="M30" s="76"/>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IA30" s="20">
        <v>4.03</v>
      </c>
      <c r="IB30" s="20" t="s">
        <v>75</v>
      </c>
      <c r="IE30" s="21"/>
      <c r="IF30" s="21"/>
      <c r="IG30" s="21"/>
      <c r="IH30" s="21"/>
      <c r="II30" s="21"/>
    </row>
    <row r="31" spans="1:243" s="20" customFormat="1" ht="42.75">
      <c r="A31" s="59">
        <v>4.04</v>
      </c>
      <c r="B31" s="51" t="s">
        <v>74</v>
      </c>
      <c r="C31" s="29"/>
      <c r="D31" s="86">
        <v>43</v>
      </c>
      <c r="E31" s="86" t="s">
        <v>43</v>
      </c>
      <c r="F31" s="86">
        <v>1411.62</v>
      </c>
      <c r="G31" s="39"/>
      <c r="H31" s="33"/>
      <c r="I31" s="34" t="s">
        <v>33</v>
      </c>
      <c r="J31" s="35">
        <f t="shared" si="4"/>
        <v>1</v>
      </c>
      <c r="K31" s="33" t="s">
        <v>34</v>
      </c>
      <c r="L31" s="33" t="s">
        <v>4</v>
      </c>
      <c r="M31" s="36"/>
      <c r="N31" s="43"/>
      <c r="O31" s="43"/>
      <c r="P31" s="44"/>
      <c r="Q31" s="43"/>
      <c r="R31" s="43"/>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6">
        <f t="shared" si="5"/>
        <v>60699.66</v>
      </c>
      <c r="BB31" s="45">
        <f t="shared" si="6"/>
        <v>60699.66</v>
      </c>
      <c r="BC31" s="50" t="str">
        <f t="shared" si="7"/>
        <v>INR  Sixty Thousand Six Hundred &amp; Ninety Nine  and Paise Sixty Six Only</v>
      </c>
      <c r="IA31" s="20">
        <v>4.04</v>
      </c>
      <c r="IB31" s="20" t="s">
        <v>74</v>
      </c>
      <c r="ID31" s="20">
        <v>43</v>
      </c>
      <c r="IE31" s="21" t="s">
        <v>43</v>
      </c>
      <c r="IF31" s="21"/>
      <c r="IG31" s="21"/>
      <c r="IH31" s="21"/>
      <c r="II31" s="21"/>
    </row>
    <row r="32" spans="1:243" s="20" customFormat="1" ht="15.75">
      <c r="A32" s="59">
        <v>5</v>
      </c>
      <c r="B32" s="51" t="s">
        <v>76</v>
      </c>
      <c r="C32" s="29"/>
      <c r="D32" s="76"/>
      <c r="E32" s="76"/>
      <c r="F32" s="76"/>
      <c r="G32" s="76"/>
      <c r="H32" s="76"/>
      <c r="I32" s="76"/>
      <c r="J32" s="76"/>
      <c r="K32" s="76"/>
      <c r="L32" s="76"/>
      <c r="M32" s="76"/>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IA32" s="20">
        <v>5</v>
      </c>
      <c r="IB32" s="20" t="s">
        <v>76</v>
      </c>
      <c r="IE32" s="21"/>
      <c r="IF32" s="21"/>
      <c r="IG32" s="21"/>
      <c r="IH32" s="21"/>
      <c r="II32" s="21"/>
    </row>
    <row r="33" spans="1:243" s="20" customFormat="1" ht="15.75">
      <c r="A33" s="59">
        <v>5.01</v>
      </c>
      <c r="B33" s="51" t="s">
        <v>77</v>
      </c>
      <c r="C33" s="29"/>
      <c r="D33" s="76"/>
      <c r="E33" s="76"/>
      <c r="F33" s="76"/>
      <c r="G33" s="76"/>
      <c r="H33" s="76"/>
      <c r="I33" s="76"/>
      <c r="J33" s="76"/>
      <c r="K33" s="76"/>
      <c r="L33" s="76"/>
      <c r="M33" s="76"/>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IA33" s="20">
        <v>5.01</v>
      </c>
      <c r="IB33" s="20" t="s">
        <v>77</v>
      </c>
      <c r="IE33" s="21"/>
      <c r="IF33" s="21"/>
      <c r="IG33" s="21"/>
      <c r="IH33" s="21"/>
      <c r="II33" s="21"/>
    </row>
    <row r="34" spans="1:243" s="20" customFormat="1" ht="28.5">
      <c r="A34" s="59">
        <v>5.02</v>
      </c>
      <c r="B34" s="51" t="s">
        <v>78</v>
      </c>
      <c r="C34" s="29"/>
      <c r="D34" s="86">
        <v>9</v>
      </c>
      <c r="E34" s="86" t="s">
        <v>43</v>
      </c>
      <c r="F34" s="86">
        <v>231.08</v>
      </c>
      <c r="G34" s="39"/>
      <c r="H34" s="33"/>
      <c r="I34" s="34" t="s">
        <v>33</v>
      </c>
      <c r="J34" s="35">
        <f t="shared" si="4"/>
        <v>1</v>
      </c>
      <c r="K34" s="33" t="s">
        <v>34</v>
      </c>
      <c r="L34" s="33" t="s">
        <v>4</v>
      </c>
      <c r="M34" s="36"/>
      <c r="N34" s="43"/>
      <c r="O34" s="43"/>
      <c r="P34" s="44"/>
      <c r="Q34" s="43"/>
      <c r="R34" s="43"/>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6">
        <f t="shared" si="5"/>
        <v>2079.72</v>
      </c>
      <c r="BB34" s="45">
        <f t="shared" si="6"/>
        <v>2079.72</v>
      </c>
      <c r="BC34" s="50" t="str">
        <f t="shared" si="7"/>
        <v>INR  Two Thousand  &amp;Seventy Nine  and Paise Seventy Two Only</v>
      </c>
      <c r="IA34" s="20">
        <v>5.02</v>
      </c>
      <c r="IB34" s="20" t="s">
        <v>78</v>
      </c>
      <c r="ID34" s="20">
        <v>9</v>
      </c>
      <c r="IE34" s="21" t="s">
        <v>43</v>
      </c>
      <c r="IF34" s="21"/>
      <c r="IG34" s="21"/>
      <c r="IH34" s="21"/>
      <c r="II34" s="21"/>
    </row>
    <row r="35" spans="1:243" s="20" customFormat="1" ht="31.5">
      <c r="A35" s="59">
        <v>5.03</v>
      </c>
      <c r="B35" s="51" t="s">
        <v>79</v>
      </c>
      <c r="C35" s="29"/>
      <c r="D35" s="76"/>
      <c r="E35" s="76"/>
      <c r="F35" s="76"/>
      <c r="G35" s="76"/>
      <c r="H35" s="76"/>
      <c r="I35" s="76"/>
      <c r="J35" s="76"/>
      <c r="K35" s="76"/>
      <c r="L35" s="76"/>
      <c r="M35" s="76"/>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IA35" s="20">
        <v>5.03</v>
      </c>
      <c r="IB35" s="20" t="s">
        <v>79</v>
      </c>
      <c r="IE35" s="21"/>
      <c r="IF35" s="21"/>
      <c r="IG35" s="21"/>
      <c r="IH35" s="21"/>
      <c r="II35" s="21"/>
    </row>
    <row r="36" spans="1:243" s="20" customFormat="1" ht="42.75">
      <c r="A36" s="59">
        <v>5.04</v>
      </c>
      <c r="B36" s="51" t="s">
        <v>78</v>
      </c>
      <c r="C36" s="29"/>
      <c r="D36" s="86">
        <v>10</v>
      </c>
      <c r="E36" s="86" t="s">
        <v>43</v>
      </c>
      <c r="F36" s="86">
        <v>266.46</v>
      </c>
      <c r="G36" s="39"/>
      <c r="H36" s="33"/>
      <c r="I36" s="34" t="s">
        <v>33</v>
      </c>
      <c r="J36" s="35">
        <f t="shared" si="4"/>
        <v>1</v>
      </c>
      <c r="K36" s="33" t="s">
        <v>34</v>
      </c>
      <c r="L36" s="33" t="s">
        <v>4</v>
      </c>
      <c r="M36" s="36"/>
      <c r="N36" s="43"/>
      <c r="O36" s="43"/>
      <c r="P36" s="44"/>
      <c r="Q36" s="43"/>
      <c r="R36" s="43"/>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6">
        <f t="shared" si="5"/>
        <v>2664.6</v>
      </c>
      <c r="BB36" s="45">
        <f t="shared" si="6"/>
        <v>2664.6</v>
      </c>
      <c r="BC36" s="50" t="str">
        <f t="shared" si="7"/>
        <v>INR  Two Thousand Six Hundred &amp; Sixty Four  and Paise Sixty Only</v>
      </c>
      <c r="IA36" s="20">
        <v>5.04</v>
      </c>
      <c r="IB36" s="20" t="s">
        <v>78</v>
      </c>
      <c r="ID36" s="20">
        <v>10</v>
      </c>
      <c r="IE36" s="21" t="s">
        <v>43</v>
      </c>
      <c r="IF36" s="21"/>
      <c r="IG36" s="21"/>
      <c r="IH36" s="21"/>
      <c r="II36" s="21"/>
    </row>
    <row r="37" spans="1:243" s="20" customFormat="1" ht="94.5">
      <c r="A37" s="59">
        <v>5.05</v>
      </c>
      <c r="B37" s="51" t="s">
        <v>80</v>
      </c>
      <c r="C37" s="29"/>
      <c r="D37" s="76"/>
      <c r="E37" s="76"/>
      <c r="F37" s="76"/>
      <c r="G37" s="76"/>
      <c r="H37" s="76"/>
      <c r="I37" s="76"/>
      <c r="J37" s="76"/>
      <c r="K37" s="76"/>
      <c r="L37" s="76"/>
      <c r="M37" s="76"/>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IA37" s="20">
        <v>5.05</v>
      </c>
      <c r="IB37" s="20" t="s">
        <v>80</v>
      </c>
      <c r="IE37" s="21"/>
      <c r="IF37" s="21"/>
      <c r="IG37" s="21"/>
      <c r="IH37" s="21"/>
      <c r="II37" s="21"/>
    </row>
    <row r="38" spans="1:243" s="20" customFormat="1" ht="42.75">
      <c r="A38" s="59">
        <v>5.06</v>
      </c>
      <c r="B38" s="51" t="s">
        <v>81</v>
      </c>
      <c r="C38" s="29"/>
      <c r="D38" s="86">
        <v>30</v>
      </c>
      <c r="E38" s="86" t="s">
        <v>43</v>
      </c>
      <c r="F38" s="86">
        <v>76.41</v>
      </c>
      <c r="G38" s="39"/>
      <c r="H38" s="33"/>
      <c r="I38" s="34" t="s">
        <v>33</v>
      </c>
      <c r="J38" s="35">
        <f t="shared" si="4"/>
        <v>1</v>
      </c>
      <c r="K38" s="33" t="s">
        <v>34</v>
      </c>
      <c r="L38" s="33" t="s">
        <v>4</v>
      </c>
      <c r="M38" s="36"/>
      <c r="N38" s="43"/>
      <c r="O38" s="43"/>
      <c r="P38" s="44"/>
      <c r="Q38" s="43"/>
      <c r="R38" s="43"/>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6">
        <f t="shared" si="5"/>
        <v>2292.3</v>
      </c>
      <c r="BB38" s="45">
        <f t="shared" si="6"/>
        <v>2292.3</v>
      </c>
      <c r="BC38" s="50" t="str">
        <f t="shared" si="7"/>
        <v>INR  Two Thousand Two Hundred &amp; Ninety Two  and Paise Thirty Only</v>
      </c>
      <c r="IA38" s="20">
        <v>5.06</v>
      </c>
      <c r="IB38" s="20" t="s">
        <v>81</v>
      </c>
      <c r="ID38" s="20">
        <v>30</v>
      </c>
      <c r="IE38" s="21" t="s">
        <v>43</v>
      </c>
      <c r="IF38" s="21"/>
      <c r="IG38" s="21"/>
      <c r="IH38" s="21"/>
      <c r="II38" s="21"/>
    </row>
    <row r="39" spans="1:243" s="20" customFormat="1" ht="32.25" customHeight="1">
      <c r="A39" s="59">
        <v>5.07</v>
      </c>
      <c r="B39" s="51" t="s">
        <v>82</v>
      </c>
      <c r="C39" s="29"/>
      <c r="D39" s="76"/>
      <c r="E39" s="76"/>
      <c r="F39" s="76"/>
      <c r="G39" s="76"/>
      <c r="H39" s="76"/>
      <c r="I39" s="76"/>
      <c r="J39" s="76"/>
      <c r="K39" s="76"/>
      <c r="L39" s="76"/>
      <c r="M39" s="76"/>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IA39" s="20">
        <v>5.07</v>
      </c>
      <c r="IB39" s="20" t="s">
        <v>82</v>
      </c>
      <c r="IE39" s="21"/>
      <c r="IF39" s="21"/>
      <c r="IG39" s="21"/>
      <c r="IH39" s="21"/>
      <c r="II39" s="21"/>
    </row>
    <row r="40" spans="1:243" s="20" customFormat="1" ht="28.5">
      <c r="A40" s="59">
        <v>5.08</v>
      </c>
      <c r="B40" s="51" t="s">
        <v>81</v>
      </c>
      <c r="C40" s="29"/>
      <c r="D40" s="86">
        <v>4</v>
      </c>
      <c r="E40" s="86" t="s">
        <v>43</v>
      </c>
      <c r="F40" s="86">
        <v>106.58</v>
      </c>
      <c r="G40" s="39"/>
      <c r="H40" s="33"/>
      <c r="I40" s="34" t="s">
        <v>33</v>
      </c>
      <c r="J40" s="35">
        <f t="shared" si="4"/>
        <v>1</v>
      </c>
      <c r="K40" s="33" t="s">
        <v>34</v>
      </c>
      <c r="L40" s="33" t="s">
        <v>4</v>
      </c>
      <c r="M40" s="36"/>
      <c r="N40" s="43"/>
      <c r="O40" s="43"/>
      <c r="P40" s="44"/>
      <c r="Q40" s="43"/>
      <c r="R40" s="43"/>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6">
        <f t="shared" si="5"/>
        <v>426.32</v>
      </c>
      <c r="BB40" s="45">
        <f t="shared" si="6"/>
        <v>426.32</v>
      </c>
      <c r="BC40" s="50" t="str">
        <f t="shared" si="7"/>
        <v>INR  Four Hundred &amp; Twenty Six  and Paise Thirty Two Only</v>
      </c>
      <c r="IA40" s="20">
        <v>5.08</v>
      </c>
      <c r="IB40" s="20" t="s">
        <v>81</v>
      </c>
      <c r="ID40" s="20">
        <v>4</v>
      </c>
      <c r="IE40" s="21" t="s">
        <v>43</v>
      </c>
      <c r="IF40" s="21"/>
      <c r="IG40" s="21"/>
      <c r="IH40" s="21"/>
      <c r="II40" s="21"/>
    </row>
    <row r="41" spans="1:243" s="20" customFormat="1" ht="63">
      <c r="A41" s="59">
        <v>5.09</v>
      </c>
      <c r="B41" s="51" t="s">
        <v>83</v>
      </c>
      <c r="C41" s="29"/>
      <c r="D41" s="76"/>
      <c r="E41" s="76"/>
      <c r="F41" s="76"/>
      <c r="G41" s="76"/>
      <c r="H41" s="76"/>
      <c r="I41" s="76"/>
      <c r="J41" s="76"/>
      <c r="K41" s="76"/>
      <c r="L41" s="76"/>
      <c r="M41" s="76"/>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IA41" s="20">
        <v>5.09</v>
      </c>
      <c r="IB41" s="20" t="s">
        <v>83</v>
      </c>
      <c r="IE41" s="21"/>
      <c r="IF41" s="21"/>
      <c r="IG41" s="21"/>
      <c r="IH41" s="21"/>
      <c r="II41" s="21"/>
    </row>
    <row r="42" spans="1:243" s="20" customFormat="1" ht="63">
      <c r="A42" s="85">
        <v>5.1</v>
      </c>
      <c r="B42" s="51" t="s">
        <v>84</v>
      </c>
      <c r="C42" s="29"/>
      <c r="D42" s="86">
        <v>7</v>
      </c>
      <c r="E42" s="86" t="s">
        <v>43</v>
      </c>
      <c r="F42" s="86">
        <v>155.33</v>
      </c>
      <c r="G42" s="39"/>
      <c r="H42" s="33"/>
      <c r="I42" s="34" t="s">
        <v>33</v>
      </c>
      <c r="J42" s="35">
        <f t="shared" si="4"/>
        <v>1</v>
      </c>
      <c r="K42" s="33" t="s">
        <v>34</v>
      </c>
      <c r="L42" s="33" t="s">
        <v>4</v>
      </c>
      <c r="M42" s="36"/>
      <c r="N42" s="43"/>
      <c r="O42" s="43"/>
      <c r="P42" s="44"/>
      <c r="Q42" s="43"/>
      <c r="R42" s="43"/>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6">
        <f t="shared" si="5"/>
        <v>1087.31</v>
      </c>
      <c r="BB42" s="45">
        <f t="shared" si="6"/>
        <v>1087.31</v>
      </c>
      <c r="BC42" s="50" t="str">
        <f t="shared" si="7"/>
        <v>INR  One Thousand  &amp;Eighty Seven  and Paise Thirty One Only</v>
      </c>
      <c r="IA42" s="20">
        <v>5.1</v>
      </c>
      <c r="IB42" s="20" t="s">
        <v>84</v>
      </c>
      <c r="ID42" s="20">
        <v>7</v>
      </c>
      <c r="IE42" s="21" t="s">
        <v>43</v>
      </c>
      <c r="IF42" s="21"/>
      <c r="IG42" s="21"/>
      <c r="IH42" s="21"/>
      <c r="II42" s="21"/>
    </row>
    <row r="43" spans="1:243" s="20" customFormat="1" ht="94.5">
      <c r="A43" s="59">
        <v>5.11</v>
      </c>
      <c r="B43" s="51" t="s">
        <v>47</v>
      </c>
      <c r="C43" s="29"/>
      <c r="D43" s="86">
        <v>30</v>
      </c>
      <c r="E43" s="86" t="s">
        <v>43</v>
      </c>
      <c r="F43" s="86">
        <v>100.96</v>
      </c>
      <c r="G43" s="39"/>
      <c r="H43" s="33"/>
      <c r="I43" s="34" t="s">
        <v>33</v>
      </c>
      <c r="J43" s="35">
        <f t="shared" si="4"/>
        <v>1</v>
      </c>
      <c r="K43" s="33" t="s">
        <v>34</v>
      </c>
      <c r="L43" s="33" t="s">
        <v>4</v>
      </c>
      <c r="M43" s="36"/>
      <c r="N43" s="43"/>
      <c r="O43" s="43"/>
      <c r="P43" s="44"/>
      <c r="Q43" s="43"/>
      <c r="R43" s="43"/>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6">
        <f t="shared" si="5"/>
        <v>3028.8</v>
      </c>
      <c r="BB43" s="45">
        <f t="shared" si="6"/>
        <v>3028.8</v>
      </c>
      <c r="BC43" s="50" t="str">
        <f t="shared" si="7"/>
        <v>INR  Three Thousand  &amp;Twenty Eight  and Paise Eighty Only</v>
      </c>
      <c r="IA43" s="20">
        <v>5.11</v>
      </c>
      <c r="IB43" s="20" t="s">
        <v>47</v>
      </c>
      <c r="ID43" s="20">
        <v>30</v>
      </c>
      <c r="IE43" s="21" t="s">
        <v>43</v>
      </c>
      <c r="IF43" s="21"/>
      <c r="IG43" s="21"/>
      <c r="IH43" s="21"/>
      <c r="II43" s="21"/>
    </row>
    <row r="44" spans="1:243" s="20" customFormat="1" ht="31.5">
      <c r="A44" s="59">
        <v>5.12</v>
      </c>
      <c r="B44" s="51" t="s">
        <v>85</v>
      </c>
      <c r="C44" s="29"/>
      <c r="D44" s="76"/>
      <c r="E44" s="76"/>
      <c r="F44" s="76"/>
      <c r="G44" s="76"/>
      <c r="H44" s="76"/>
      <c r="I44" s="76"/>
      <c r="J44" s="76"/>
      <c r="K44" s="76"/>
      <c r="L44" s="76"/>
      <c r="M44" s="76"/>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IA44" s="20">
        <v>5.12</v>
      </c>
      <c r="IB44" s="20" t="s">
        <v>85</v>
      </c>
      <c r="IE44" s="21"/>
      <c r="IF44" s="21"/>
      <c r="IG44" s="21"/>
      <c r="IH44" s="21"/>
      <c r="II44" s="21"/>
    </row>
    <row r="45" spans="1:243" s="20" customFormat="1" ht="28.5">
      <c r="A45" s="59">
        <v>5.13</v>
      </c>
      <c r="B45" s="51" t="s">
        <v>86</v>
      </c>
      <c r="C45" s="29"/>
      <c r="D45" s="86">
        <v>45</v>
      </c>
      <c r="E45" s="86" t="s">
        <v>43</v>
      </c>
      <c r="F45" s="86">
        <v>14.69</v>
      </c>
      <c r="G45" s="39"/>
      <c r="H45" s="33"/>
      <c r="I45" s="34" t="s">
        <v>33</v>
      </c>
      <c r="J45" s="35">
        <f t="shared" si="4"/>
        <v>1</v>
      </c>
      <c r="K45" s="33" t="s">
        <v>34</v>
      </c>
      <c r="L45" s="33" t="s">
        <v>4</v>
      </c>
      <c r="M45" s="36"/>
      <c r="N45" s="43"/>
      <c r="O45" s="43"/>
      <c r="P45" s="44"/>
      <c r="Q45" s="43"/>
      <c r="R45" s="43"/>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6">
        <f t="shared" si="5"/>
        <v>661.05</v>
      </c>
      <c r="BB45" s="45">
        <f t="shared" si="6"/>
        <v>661.05</v>
      </c>
      <c r="BC45" s="50" t="str">
        <f t="shared" si="7"/>
        <v>INR  Six Hundred &amp; Sixty One  and Paise Five Only</v>
      </c>
      <c r="IA45" s="20">
        <v>5.13</v>
      </c>
      <c r="IB45" s="20" t="s">
        <v>86</v>
      </c>
      <c r="ID45" s="20">
        <v>45</v>
      </c>
      <c r="IE45" s="21" t="s">
        <v>43</v>
      </c>
      <c r="IF45" s="21"/>
      <c r="IG45" s="21"/>
      <c r="IH45" s="21"/>
      <c r="II45" s="21"/>
    </row>
    <row r="46" spans="1:243" s="20" customFormat="1" ht="78.75">
      <c r="A46" s="59">
        <v>5.14</v>
      </c>
      <c r="B46" s="51" t="s">
        <v>87</v>
      </c>
      <c r="C46" s="29"/>
      <c r="D46" s="76"/>
      <c r="E46" s="76"/>
      <c r="F46" s="76"/>
      <c r="G46" s="76"/>
      <c r="H46" s="76"/>
      <c r="I46" s="76"/>
      <c r="J46" s="76"/>
      <c r="K46" s="76"/>
      <c r="L46" s="76"/>
      <c r="M46" s="76"/>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IA46" s="20">
        <v>5.14</v>
      </c>
      <c r="IB46" s="20" t="s">
        <v>87</v>
      </c>
      <c r="IE46" s="21"/>
      <c r="IF46" s="21"/>
      <c r="IG46" s="21"/>
      <c r="IH46" s="21"/>
      <c r="II46" s="21"/>
    </row>
    <row r="47" spans="1:243" s="20" customFormat="1" ht="42.75">
      <c r="A47" s="59">
        <v>5.15</v>
      </c>
      <c r="B47" s="51" t="s">
        <v>88</v>
      </c>
      <c r="C47" s="29"/>
      <c r="D47" s="86">
        <v>145</v>
      </c>
      <c r="E47" s="86" t="s">
        <v>43</v>
      </c>
      <c r="F47" s="86">
        <v>47.61</v>
      </c>
      <c r="G47" s="39"/>
      <c r="H47" s="33"/>
      <c r="I47" s="34" t="s">
        <v>33</v>
      </c>
      <c r="J47" s="35">
        <f t="shared" si="4"/>
        <v>1</v>
      </c>
      <c r="K47" s="33" t="s">
        <v>34</v>
      </c>
      <c r="L47" s="33" t="s">
        <v>4</v>
      </c>
      <c r="M47" s="36"/>
      <c r="N47" s="43"/>
      <c r="O47" s="43"/>
      <c r="P47" s="44"/>
      <c r="Q47" s="43"/>
      <c r="R47" s="43"/>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6">
        <f t="shared" si="5"/>
        <v>6903.45</v>
      </c>
      <c r="BB47" s="45">
        <f t="shared" si="6"/>
        <v>6903.45</v>
      </c>
      <c r="BC47" s="50" t="str">
        <f t="shared" si="7"/>
        <v>INR  Six Thousand Nine Hundred &amp; Three  and Paise Forty Five Only</v>
      </c>
      <c r="IA47" s="20">
        <v>5.15</v>
      </c>
      <c r="IB47" s="20" t="s">
        <v>88</v>
      </c>
      <c r="ID47" s="20">
        <v>145</v>
      </c>
      <c r="IE47" s="21" t="s">
        <v>43</v>
      </c>
      <c r="IF47" s="21"/>
      <c r="IG47" s="21"/>
      <c r="IH47" s="21"/>
      <c r="II47" s="21"/>
    </row>
    <row r="48" spans="1:243" s="20" customFormat="1" ht="94.5">
      <c r="A48" s="59">
        <v>5.16</v>
      </c>
      <c r="B48" s="51" t="s">
        <v>89</v>
      </c>
      <c r="C48" s="29"/>
      <c r="D48" s="86">
        <v>100</v>
      </c>
      <c r="E48" s="86" t="s">
        <v>43</v>
      </c>
      <c r="F48" s="87">
        <v>16</v>
      </c>
      <c r="G48" s="39"/>
      <c r="H48" s="33"/>
      <c r="I48" s="34" t="s">
        <v>33</v>
      </c>
      <c r="J48" s="35">
        <f t="shared" si="4"/>
        <v>1</v>
      </c>
      <c r="K48" s="33" t="s">
        <v>34</v>
      </c>
      <c r="L48" s="33" t="s">
        <v>4</v>
      </c>
      <c r="M48" s="36"/>
      <c r="N48" s="43"/>
      <c r="O48" s="43"/>
      <c r="P48" s="44"/>
      <c r="Q48" s="43"/>
      <c r="R48" s="43"/>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6">
        <f t="shared" si="5"/>
        <v>1600</v>
      </c>
      <c r="BB48" s="45">
        <f t="shared" si="6"/>
        <v>1600</v>
      </c>
      <c r="BC48" s="50" t="str">
        <f t="shared" si="7"/>
        <v>INR  One Thousand Six Hundred    Only</v>
      </c>
      <c r="IA48" s="20">
        <v>5.16</v>
      </c>
      <c r="IB48" s="20" t="s">
        <v>89</v>
      </c>
      <c r="ID48" s="20">
        <v>100</v>
      </c>
      <c r="IE48" s="21" t="s">
        <v>43</v>
      </c>
      <c r="IF48" s="21"/>
      <c r="IG48" s="21"/>
      <c r="IH48" s="21"/>
      <c r="II48" s="21"/>
    </row>
    <row r="49" spans="1:243" s="20" customFormat="1" ht="63">
      <c r="A49" s="59">
        <v>5.17</v>
      </c>
      <c r="B49" s="51" t="s">
        <v>83</v>
      </c>
      <c r="C49" s="29"/>
      <c r="D49" s="76"/>
      <c r="E49" s="76"/>
      <c r="F49" s="76"/>
      <c r="G49" s="76"/>
      <c r="H49" s="76"/>
      <c r="I49" s="76"/>
      <c r="J49" s="76"/>
      <c r="K49" s="76"/>
      <c r="L49" s="76"/>
      <c r="M49" s="76"/>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IA49" s="20">
        <v>5.17</v>
      </c>
      <c r="IB49" s="20" t="s">
        <v>83</v>
      </c>
      <c r="IE49" s="21"/>
      <c r="IF49" s="21"/>
      <c r="IG49" s="21"/>
      <c r="IH49" s="21"/>
      <c r="II49" s="21"/>
    </row>
    <row r="50" spans="1:243" s="20" customFormat="1" ht="42.75">
      <c r="A50" s="59">
        <v>5.18</v>
      </c>
      <c r="B50" s="51" t="s">
        <v>54</v>
      </c>
      <c r="C50" s="29"/>
      <c r="D50" s="86">
        <v>55</v>
      </c>
      <c r="E50" s="86" t="s">
        <v>43</v>
      </c>
      <c r="F50" s="86">
        <v>70.1</v>
      </c>
      <c r="G50" s="39"/>
      <c r="H50" s="33"/>
      <c r="I50" s="34" t="s">
        <v>33</v>
      </c>
      <c r="J50" s="35">
        <f t="shared" si="4"/>
        <v>1</v>
      </c>
      <c r="K50" s="33" t="s">
        <v>34</v>
      </c>
      <c r="L50" s="33" t="s">
        <v>4</v>
      </c>
      <c r="M50" s="36"/>
      <c r="N50" s="43"/>
      <c r="O50" s="43"/>
      <c r="P50" s="44"/>
      <c r="Q50" s="43"/>
      <c r="R50" s="43"/>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6">
        <f t="shared" si="5"/>
        <v>3855.5</v>
      </c>
      <c r="BB50" s="45">
        <f t="shared" si="6"/>
        <v>3855.5</v>
      </c>
      <c r="BC50" s="50" t="str">
        <f t="shared" si="7"/>
        <v>INR  Three Thousand Eight Hundred &amp; Fifty Five  and Paise Fifty Only</v>
      </c>
      <c r="IA50" s="20">
        <v>5.18</v>
      </c>
      <c r="IB50" s="20" t="s">
        <v>54</v>
      </c>
      <c r="ID50" s="20">
        <v>55</v>
      </c>
      <c r="IE50" s="21" t="s">
        <v>43</v>
      </c>
      <c r="IF50" s="21"/>
      <c r="IG50" s="21"/>
      <c r="IH50" s="21"/>
      <c r="II50" s="21"/>
    </row>
    <row r="51" spans="1:243" s="20" customFormat="1" ht="47.25">
      <c r="A51" s="59">
        <v>5.19</v>
      </c>
      <c r="B51" s="51" t="s">
        <v>90</v>
      </c>
      <c r="C51" s="29"/>
      <c r="D51" s="76"/>
      <c r="E51" s="76"/>
      <c r="F51" s="76"/>
      <c r="G51" s="76"/>
      <c r="H51" s="76"/>
      <c r="I51" s="76"/>
      <c r="J51" s="76"/>
      <c r="K51" s="76"/>
      <c r="L51" s="76"/>
      <c r="M51" s="76"/>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IA51" s="20">
        <v>5.19</v>
      </c>
      <c r="IB51" s="20" t="s">
        <v>90</v>
      </c>
      <c r="IE51" s="21"/>
      <c r="IF51" s="21"/>
      <c r="IG51" s="21"/>
      <c r="IH51" s="21"/>
      <c r="II51" s="21"/>
    </row>
    <row r="52" spans="1:243" s="20" customFormat="1" ht="47.25">
      <c r="A52" s="85">
        <v>5.2</v>
      </c>
      <c r="B52" s="51" t="s">
        <v>48</v>
      </c>
      <c r="C52" s="29"/>
      <c r="D52" s="86">
        <v>90</v>
      </c>
      <c r="E52" s="86" t="s">
        <v>43</v>
      </c>
      <c r="F52" s="86">
        <v>85.71</v>
      </c>
      <c r="G52" s="39"/>
      <c r="H52" s="33"/>
      <c r="I52" s="34" t="s">
        <v>33</v>
      </c>
      <c r="J52" s="35">
        <f t="shared" si="4"/>
        <v>1</v>
      </c>
      <c r="K52" s="33" t="s">
        <v>34</v>
      </c>
      <c r="L52" s="33" t="s">
        <v>4</v>
      </c>
      <c r="M52" s="36"/>
      <c r="N52" s="43"/>
      <c r="O52" s="43"/>
      <c r="P52" s="44"/>
      <c r="Q52" s="43"/>
      <c r="R52" s="43"/>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6">
        <f t="shared" si="5"/>
        <v>7713.9</v>
      </c>
      <c r="BB52" s="45">
        <f t="shared" si="6"/>
        <v>7713.9</v>
      </c>
      <c r="BC52" s="50" t="str">
        <f t="shared" si="7"/>
        <v>INR  Seven Thousand Seven Hundred &amp; Thirteen  and Paise Ninety Only</v>
      </c>
      <c r="IA52" s="20">
        <v>5.2</v>
      </c>
      <c r="IB52" s="20" t="s">
        <v>48</v>
      </c>
      <c r="ID52" s="20">
        <v>90</v>
      </c>
      <c r="IE52" s="21" t="s">
        <v>43</v>
      </c>
      <c r="IF52" s="21"/>
      <c r="IG52" s="21"/>
      <c r="IH52" s="21"/>
      <c r="II52" s="21"/>
    </row>
    <row r="53" spans="1:243" s="20" customFormat="1" ht="15.75">
      <c r="A53" s="59">
        <v>6</v>
      </c>
      <c r="B53" s="51" t="s">
        <v>91</v>
      </c>
      <c r="C53" s="29"/>
      <c r="D53" s="76"/>
      <c r="E53" s="76"/>
      <c r="F53" s="76"/>
      <c r="G53" s="76"/>
      <c r="H53" s="76"/>
      <c r="I53" s="76"/>
      <c r="J53" s="76"/>
      <c r="K53" s="76"/>
      <c r="L53" s="76"/>
      <c r="M53" s="76"/>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IA53" s="20">
        <v>6</v>
      </c>
      <c r="IB53" s="20" t="s">
        <v>91</v>
      </c>
      <c r="IE53" s="21"/>
      <c r="IF53" s="21"/>
      <c r="IG53" s="21"/>
      <c r="IH53" s="21"/>
      <c r="II53" s="21"/>
    </row>
    <row r="54" spans="1:243" s="20" customFormat="1" ht="109.5" customHeight="1">
      <c r="A54" s="59">
        <v>6.01</v>
      </c>
      <c r="B54" s="51" t="s">
        <v>92</v>
      </c>
      <c r="C54" s="29"/>
      <c r="D54" s="76"/>
      <c r="E54" s="76"/>
      <c r="F54" s="76"/>
      <c r="G54" s="76"/>
      <c r="H54" s="76"/>
      <c r="I54" s="76"/>
      <c r="J54" s="76"/>
      <c r="K54" s="76"/>
      <c r="L54" s="76"/>
      <c r="M54" s="76"/>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IA54" s="20">
        <v>6.01</v>
      </c>
      <c r="IB54" s="20" t="s">
        <v>92</v>
      </c>
      <c r="IE54" s="21"/>
      <c r="IF54" s="21"/>
      <c r="IG54" s="21"/>
      <c r="IH54" s="21"/>
      <c r="II54" s="21"/>
    </row>
    <row r="55" spans="1:243" s="20" customFormat="1" ht="42.75">
      <c r="A55" s="59">
        <v>6.02</v>
      </c>
      <c r="B55" s="51" t="s">
        <v>53</v>
      </c>
      <c r="C55" s="29"/>
      <c r="D55" s="86">
        <v>20</v>
      </c>
      <c r="E55" s="86" t="s">
        <v>43</v>
      </c>
      <c r="F55" s="86">
        <v>376.68</v>
      </c>
      <c r="G55" s="39"/>
      <c r="H55" s="33"/>
      <c r="I55" s="34" t="s">
        <v>33</v>
      </c>
      <c r="J55" s="35">
        <f t="shared" si="4"/>
        <v>1</v>
      </c>
      <c r="K55" s="33" t="s">
        <v>34</v>
      </c>
      <c r="L55" s="33" t="s">
        <v>4</v>
      </c>
      <c r="M55" s="36"/>
      <c r="N55" s="43"/>
      <c r="O55" s="43"/>
      <c r="P55" s="44"/>
      <c r="Q55" s="43"/>
      <c r="R55" s="43"/>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6">
        <f t="shared" si="5"/>
        <v>7533.6</v>
      </c>
      <c r="BB55" s="45">
        <f t="shared" si="6"/>
        <v>7533.6</v>
      </c>
      <c r="BC55" s="50" t="str">
        <f t="shared" si="7"/>
        <v>INR  Seven Thousand Five Hundred &amp; Thirty Three  and Paise Sixty Only</v>
      </c>
      <c r="IA55" s="20">
        <v>6.02</v>
      </c>
      <c r="IB55" s="20" t="s">
        <v>53</v>
      </c>
      <c r="ID55" s="20">
        <v>20</v>
      </c>
      <c r="IE55" s="21" t="s">
        <v>43</v>
      </c>
      <c r="IF55" s="21"/>
      <c r="IG55" s="21"/>
      <c r="IH55" s="21"/>
      <c r="II55" s="21"/>
    </row>
    <row r="56" spans="1:243" s="20" customFormat="1" ht="63">
      <c r="A56" s="59">
        <v>6.03</v>
      </c>
      <c r="B56" s="51" t="s">
        <v>93</v>
      </c>
      <c r="C56" s="29"/>
      <c r="D56" s="86">
        <v>43</v>
      </c>
      <c r="E56" s="86" t="s">
        <v>43</v>
      </c>
      <c r="F56" s="86">
        <v>2.19</v>
      </c>
      <c r="G56" s="39"/>
      <c r="H56" s="33"/>
      <c r="I56" s="34" t="s">
        <v>33</v>
      </c>
      <c r="J56" s="35">
        <f t="shared" si="4"/>
        <v>1</v>
      </c>
      <c r="K56" s="33" t="s">
        <v>34</v>
      </c>
      <c r="L56" s="33" t="s">
        <v>4</v>
      </c>
      <c r="M56" s="36"/>
      <c r="N56" s="43"/>
      <c r="O56" s="43"/>
      <c r="P56" s="44"/>
      <c r="Q56" s="43"/>
      <c r="R56" s="43"/>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6">
        <f t="shared" si="5"/>
        <v>94.17</v>
      </c>
      <c r="BB56" s="45">
        <f t="shared" si="6"/>
        <v>94.17</v>
      </c>
      <c r="BC56" s="50" t="str">
        <f t="shared" si="7"/>
        <v>INR  Ninety Four and Paise Seventeen Only</v>
      </c>
      <c r="IA56" s="20">
        <v>6.03</v>
      </c>
      <c r="IB56" s="20" t="s">
        <v>93</v>
      </c>
      <c r="ID56" s="20">
        <v>43</v>
      </c>
      <c r="IE56" s="21" t="s">
        <v>43</v>
      </c>
      <c r="IF56" s="21"/>
      <c r="IG56" s="21"/>
      <c r="IH56" s="21"/>
      <c r="II56" s="21"/>
    </row>
    <row r="57" spans="1:243" s="20" customFormat="1" ht="15.75">
      <c r="A57" s="59">
        <v>7</v>
      </c>
      <c r="B57" s="51" t="s">
        <v>49</v>
      </c>
      <c r="C57" s="29"/>
      <c r="D57" s="76"/>
      <c r="E57" s="76"/>
      <c r="F57" s="76"/>
      <c r="G57" s="76"/>
      <c r="H57" s="76"/>
      <c r="I57" s="76"/>
      <c r="J57" s="76"/>
      <c r="K57" s="76"/>
      <c r="L57" s="76"/>
      <c r="M57" s="76"/>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IA57" s="20">
        <v>7</v>
      </c>
      <c r="IB57" s="20" t="s">
        <v>49</v>
      </c>
      <c r="IE57" s="21"/>
      <c r="IF57" s="21"/>
      <c r="IG57" s="21"/>
      <c r="IH57" s="21"/>
      <c r="II57" s="21"/>
    </row>
    <row r="58" spans="1:243" s="20" customFormat="1" ht="78.75">
      <c r="A58" s="59">
        <v>7.01</v>
      </c>
      <c r="B58" s="51" t="s">
        <v>94</v>
      </c>
      <c r="C58" s="29"/>
      <c r="D58" s="76"/>
      <c r="E58" s="76"/>
      <c r="F58" s="76"/>
      <c r="G58" s="76"/>
      <c r="H58" s="76"/>
      <c r="I58" s="76"/>
      <c r="J58" s="76"/>
      <c r="K58" s="76"/>
      <c r="L58" s="76"/>
      <c r="M58" s="76"/>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IA58" s="20">
        <v>7.01</v>
      </c>
      <c r="IB58" s="20" t="s">
        <v>94</v>
      </c>
      <c r="IE58" s="21"/>
      <c r="IF58" s="21"/>
      <c r="IG58" s="21"/>
      <c r="IH58" s="21"/>
      <c r="II58" s="21"/>
    </row>
    <row r="59" spans="1:243" s="20" customFormat="1" ht="31.5">
      <c r="A59" s="59">
        <v>7.02</v>
      </c>
      <c r="B59" s="51" t="s">
        <v>95</v>
      </c>
      <c r="C59" s="29"/>
      <c r="D59" s="86">
        <v>0.5</v>
      </c>
      <c r="E59" s="86" t="s">
        <v>52</v>
      </c>
      <c r="F59" s="86">
        <v>1523.41</v>
      </c>
      <c r="G59" s="39"/>
      <c r="H59" s="33"/>
      <c r="I59" s="34" t="s">
        <v>33</v>
      </c>
      <c r="J59" s="35">
        <f t="shared" si="4"/>
        <v>1</v>
      </c>
      <c r="K59" s="33" t="s">
        <v>34</v>
      </c>
      <c r="L59" s="33" t="s">
        <v>4</v>
      </c>
      <c r="M59" s="36"/>
      <c r="N59" s="43"/>
      <c r="O59" s="43"/>
      <c r="P59" s="44"/>
      <c r="Q59" s="43"/>
      <c r="R59" s="43"/>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6">
        <f t="shared" si="5"/>
        <v>761.71</v>
      </c>
      <c r="BB59" s="45">
        <f t="shared" si="6"/>
        <v>761.71</v>
      </c>
      <c r="BC59" s="50" t="str">
        <f t="shared" si="7"/>
        <v>INR  Seven Hundred &amp; Sixty One  and Paise Seventy One Only</v>
      </c>
      <c r="IA59" s="20">
        <v>7.02</v>
      </c>
      <c r="IB59" s="20" t="s">
        <v>95</v>
      </c>
      <c r="ID59" s="20">
        <v>0.5</v>
      </c>
      <c r="IE59" s="21" t="s">
        <v>52</v>
      </c>
      <c r="IF59" s="21"/>
      <c r="IG59" s="21"/>
      <c r="IH59" s="21"/>
      <c r="II59" s="21"/>
    </row>
    <row r="60" spans="1:243" s="20" customFormat="1" ht="63">
      <c r="A60" s="59">
        <v>7.03</v>
      </c>
      <c r="B60" s="51" t="s">
        <v>96</v>
      </c>
      <c r="C60" s="29"/>
      <c r="D60" s="76"/>
      <c r="E60" s="76"/>
      <c r="F60" s="76"/>
      <c r="G60" s="76"/>
      <c r="H60" s="76"/>
      <c r="I60" s="76"/>
      <c r="J60" s="76"/>
      <c r="K60" s="76"/>
      <c r="L60" s="76"/>
      <c r="M60" s="76"/>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IA60" s="20">
        <v>7.03</v>
      </c>
      <c r="IB60" s="20" t="s">
        <v>96</v>
      </c>
      <c r="IE60" s="21"/>
      <c r="IF60" s="21"/>
      <c r="IG60" s="21"/>
      <c r="IH60" s="21"/>
      <c r="II60" s="21"/>
    </row>
    <row r="61" spans="1:243" s="20" customFormat="1" ht="28.5">
      <c r="A61" s="59">
        <v>7.04</v>
      </c>
      <c r="B61" s="51" t="s">
        <v>97</v>
      </c>
      <c r="C61" s="29"/>
      <c r="D61" s="86">
        <v>4</v>
      </c>
      <c r="E61" s="86" t="s">
        <v>108</v>
      </c>
      <c r="F61" s="86">
        <v>93.42</v>
      </c>
      <c r="G61" s="39"/>
      <c r="H61" s="33"/>
      <c r="I61" s="34" t="s">
        <v>33</v>
      </c>
      <c r="J61" s="35">
        <f t="shared" si="4"/>
        <v>1</v>
      </c>
      <c r="K61" s="33" t="s">
        <v>34</v>
      </c>
      <c r="L61" s="33" t="s">
        <v>4</v>
      </c>
      <c r="M61" s="36"/>
      <c r="N61" s="43"/>
      <c r="O61" s="43"/>
      <c r="P61" s="44"/>
      <c r="Q61" s="43"/>
      <c r="R61" s="43"/>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6">
        <f t="shared" si="5"/>
        <v>373.68</v>
      </c>
      <c r="BB61" s="45">
        <f t="shared" si="6"/>
        <v>373.68</v>
      </c>
      <c r="BC61" s="50" t="str">
        <f t="shared" si="7"/>
        <v>INR  Three Hundred &amp; Seventy Three  and Paise Sixty Eight Only</v>
      </c>
      <c r="IA61" s="20">
        <v>7.04</v>
      </c>
      <c r="IB61" s="20" t="s">
        <v>97</v>
      </c>
      <c r="ID61" s="20">
        <v>4</v>
      </c>
      <c r="IE61" s="21" t="s">
        <v>108</v>
      </c>
      <c r="IF61" s="21"/>
      <c r="IG61" s="21"/>
      <c r="IH61" s="21"/>
      <c r="II61" s="21"/>
    </row>
    <row r="62" spans="1:243" s="20" customFormat="1" ht="78.75">
      <c r="A62" s="59">
        <v>7.05</v>
      </c>
      <c r="B62" s="51" t="s">
        <v>50</v>
      </c>
      <c r="C62" s="29"/>
      <c r="D62" s="86">
        <v>5</v>
      </c>
      <c r="E62" s="86" t="s">
        <v>43</v>
      </c>
      <c r="F62" s="86">
        <v>34.2</v>
      </c>
      <c r="G62" s="39"/>
      <c r="H62" s="33"/>
      <c r="I62" s="34" t="s">
        <v>33</v>
      </c>
      <c r="J62" s="35">
        <f t="shared" si="4"/>
        <v>1</v>
      </c>
      <c r="K62" s="33" t="s">
        <v>34</v>
      </c>
      <c r="L62" s="33" t="s">
        <v>4</v>
      </c>
      <c r="M62" s="36"/>
      <c r="N62" s="43"/>
      <c r="O62" s="43"/>
      <c r="P62" s="44"/>
      <c r="Q62" s="43"/>
      <c r="R62" s="43"/>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6">
        <f t="shared" si="5"/>
        <v>171</v>
      </c>
      <c r="BB62" s="45">
        <f t="shared" si="6"/>
        <v>171</v>
      </c>
      <c r="BC62" s="50" t="str">
        <f t="shared" si="7"/>
        <v>INR  One Hundred &amp; Seventy One  Only</v>
      </c>
      <c r="IA62" s="20">
        <v>7.05</v>
      </c>
      <c r="IB62" s="20" t="s">
        <v>50</v>
      </c>
      <c r="ID62" s="20">
        <v>5</v>
      </c>
      <c r="IE62" s="21" t="s">
        <v>43</v>
      </c>
      <c r="IF62" s="21"/>
      <c r="IG62" s="21"/>
      <c r="IH62" s="21"/>
      <c r="II62" s="21"/>
    </row>
    <row r="63" spans="1:243" s="20" customFormat="1" ht="141.75">
      <c r="A63" s="59">
        <v>7.06</v>
      </c>
      <c r="B63" s="51" t="s">
        <v>51</v>
      </c>
      <c r="C63" s="29"/>
      <c r="D63" s="86">
        <v>1</v>
      </c>
      <c r="E63" s="86" t="s">
        <v>52</v>
      </c>
      <c r="F63" s="86">
        <v>121.74</v>
      </c>
      <c r="G63" s="39"/>
      <c r="H63" s="33"/>
      <c r="I63" s="34" t="s">
        <v>33</v>
      </c>
      <c r="J63" s="35">
        <f t="shared" si="4"/>
        <v>1</v>
      </c>
      <c r="K63" s="33" t="s">
        <v>34</v>
      </c>
      <c r="L63" s="33" t="s">
        <v>4</v>
      </c>
      <c r="M63" s="36"/>
      <c r="N63" s="43"/>
      <c r="O63" s="43"/>
      <c r="P63" s="44"/>
      <c r="Q63" s="43"/>
      <c r="R63" s="43"/>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6">
        <f t="shared" si="5"/>
        <v>121.74</v>
      </c>
      <c r="BB63" s="45">
        <f t="shared" si="6"/>
        <v>121.74</v>
      </c>
      <c r="BC63" s="50" t="str">
        <f t="shared" si="7"/>
        <v>INR  One Hundred &amp; Twenty One  and Paise Seventy Four Only</v>
      </c>
      <c r="IA63" s="20">
        <v>7.06</v>
      </c>
      <c r="IB63" s="20" t="s">
        <v>51</v>
      </c>
      <c r="ID63" s="20">
        <v>1</v>
      </c>
      <c r="IE63" s="21" t="s">
        <v>52</v>
      </c>
      <c r="IF63" s="21"/>
      <c r="IG63" s="21"/>
      <c r="IH63" s="21"/>
      <c r="II63" s="21"/>
    </row>
    <row r="64" spans="1:243" s="20" customFormat="1" ht="15.75">
      <c r="A64" s="59">
        <v>8</v>
      </c>
      <c r="B64" s="51" t="s">
        <v>98</v>
      </c>
      <c r="C64" s="29"/>
      <c r="D64" s="76"/>
      <c r="E64" s="76"/>
      <c r="F64" s="76"/>
      <c r="G64" s="76"/>
      <c r="H64" s="76"/>
      <c r="I64" s="76"/>
      <c r="J64" s="76"/>
      <c r="K64" s="76"/>
      <c r="L64" s="76"/>
      <c r="M64" s="76"/>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IA64" s="20">
        <v>8</v>
      </c>
      <c r="IB64" s="20" t="s">
        <v>98</v>
      </c>
      <c r="IE64" s="21"/>
      <c r="IF64" s="21"/>
      <c r="IG64" s="21"/>
      <c r="IH64" s="21"/>
      <c r="II64" s="21"/>
    </row>
    <row r="65" spans="1:243" s="20" customFormat="1" ht="94.5">
      <c r="A65" s="59">
        <v>8.01</v>
      </c>
      <c r="B65" s="51" t="s">
        <v>99</v>
      </c>
      <c r="C65" s="29"/>
      <c r="D65" s="86">
        <v>15</v>
      </c>
      <c r="E65" s="86" t="s">
        <v>109</v>
      </c>
      <c r="F65" s="86">
        <v>81.02</v>
      </c>
      <c r="G65" s="39"/>
      <c r="H65" s="33"/>
      <c r="I65" s="34" t="s">
        <v>33</v>
      </c>
      <c r="J65" s="35">
        <f t="shared" si="4"/>
        <v>1</v>
      </c>
      <c r="K65" s="33" t="s">
        <v>34</v>
      </c>
      <c r="L65" s="33" t="s">
        <v>4</v>
      </c>
      <c r="M65" s="36"/>
      <c r="N65" s="43"/>
      <c r="O65" s="43"/>
      <c r="P65" s="44"/>
      <c r="Q65" s="43"/>
      <c r="R65" s="43"/>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6">
        <f t="shared" si="5"/>
        <v>1215.3</v>
      </c>
      <c r="BB65" s="45">
        <f t="shared" si="6"/>
        <v>1215.3</v>
      </c>
      <c r="BC65" s="50" t="str">
        <f t="shared" si="7"/>
        <v>INR  One Thousand Two Hundred &amp; Fifteen  and Paise Thirty Only</v>
      </c>
      <c r="IA65" s="20">
        <v>8.01</v>
      </c>
      <c r="IB65" s="20" t="s">
        <v>99</v>
      </c>
      <c r="ID65" s="20">
        <v>15</v>
      </c>
      <c r="IE65" s="21" t="s">
        <v>109</v>
      </c>
      <c r="IF65" s="21"/>
      <c r="IG65" s="21"/>
      <c r="IH65" s="21"/>
      <c r="II65" s="21"/>
    </row>
    <row r="66" spans="1:243" s="20" customFormat="1" ht="15.75">
      <c r="A66" s="59">
        <v>9</v>
      </c>
      <c r="B66" s="51" t="s">
        <v>100</v>
      </c>
      <c r="C66" s="29"/>
      <c r="D66" s="76"/>
      <c r="E66" s="76"/>
      <c r="F66" s="76"/>
      <c r="G66" s="76"/>
      <c r="H66" s="76"/>
      <c r="I66" s="76"/>
      <c r="J66" s="76"/>
      <c r="K66" s="76"/>
      <c r="L66" s="76"/>
      <c r="M66" s="76"/>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IA66" s="20">
        <v>9</v>
      </c>
      <c r="IB66" s="20" t="s">
        <v>100</v>
      </c>
      <c r="IE66" s="21"/>
      <c r="IF66" s="21"/>
      <c r="IG66" s="21"/>
      <c r="IH66" s="21"/>
      <c r="II66" s="21"/>
    </row>
    <row r="67" spans="1:243" s="20" customFormat="1" ht="47.25">
      <c r="A67" s="59">
        <v>9.01</v>
      </c>
      <c r="B67" s="51" t="s">
        <v>101</v>
      </c>
      <c r="C67" s="29"/>
      <c r="D67" s="76"/>
      <c r="E67" s="76"/>
      <c r="F67" s="76"/>
      <c r="G67" s="76"/>
      <c r="H67" s="76"/>
      <c r="I67" s="76"/>
      <c r="J67" s="76"/>
      <c r="K67" s="76"/>
      <c r="L67" s="76"/>
      <c r="M67" s="76"/>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IA67" s="20">
        <v>9.01</v>
      </c>
      <c r="IB67" s="20" t="s">
        <v>101</v>
      </c>
      <c r="IE67" s="21"/>
      <c r="IF67" s="21"/>
      <c r="IG67" s="21"/>
      <c r="IH67" s="21"/>
      <c r="II67" s="21"/>
    </row>
    <row r="68" spans="1:243" s="20" customFormat="1" ht="15.75">
      <c r="A68" s="59">
        <v>9.02</v>
      </c>
      <c r="B68" s="51" t="s">
        <v>102</v>
      </c>
      <c r="C68" s="29"/>
      <c r="D68" s="76"/>
      <c r="E68" s="76"/>
      <c r="F68" s="76"/>
      <c r="G68" s="76"/>
      <c r="H68" s="76"/>
      <c r="I68" s="76"/>
      <c r="J68" s="76"/>
      <c r="K68" s="76"/>
      <c r="L68" s="76"/>
      <c r="M68" s="76"/>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IA68" s="20">
        <v>9.02</v>
      </c>
      <c r="IB68" s="20" t="s">
        <v>102</v>
      </c>
      <c r="IE68" s="21"/>
      <c r="IF68" s="21"/>
      <c r="IG68" s="21"/>
      <c r="IH68" s="21"/>
      <c r="II68" s="21"/>
    </row>
    <row r="69" spans="1:243" s="20" customFormat="1" ht="28.5">
      <c r="A69" s="59">
        <v>9.03</v>
      </c>
      <c r="B69" s="51" t="s">
        <v>103</v>
      </c>
      <c r="C69" s="29"/>
      <c r="D69" s="86">
        <v>2</v>
      </c>
      <c r="E69" s="86" t="s">
        <v>108</v>
      </c>
      <c r="F69" s="86">
        <v>88.65</v>
      </c>
      <c r="G69" s="39"/>
      <c r="H69" s="33"/>
      <c r="I69" s="34" t="s">
        <v>33</v>
      </c>
      <c r="J69" s="35">
        <f t="shared" si="4"/>
        <v>1</v>
      </c>
      <c r="K69" s="33" t="s">
        <v>34</v>
      </c>
      <c r="L69" s="33" t="s">
        <v>4</v>
      </c>
      <c r="M69" s="36"/>
      <c r="N69" s="43"/>
      <c r="O69" s="43"/>
      <c r="P69" s="44"/>
      <c r="Q69" s="43"/>
      <c r="R69" s="43"/>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6">
        <f t="shared" si="5"/>
        <v>177.3</v>
      </c>
      <c r="BB69" s="45">
        <f t="shared" si="6"/>
        <v>177.3</v>
      </c>
      <c r="BC69" s="50" t="str">
        <f t="shared" si="7"/>
        <v>INR  One Hundred &amp; Seventy Seven  and Paise Thirty Only</v>
      </c>
      <c r="IA69" s="20">
        <v>9.03</v>
      </c>
      <c r="IB69" s="20" t="s">
        <v>103</v>
      </c>
      <c r="ID69" s="20">
        <v>2</v>
      </c>
      <c r="IE69" s="21" t="s">
        <v>108</v>
      </c>
      <c r="IF69" s="21"/>
      <c r="IG69" s="21"/>
      <c r="IH69" s="21"/>
      <c r="II69" s="21"/>
    </row>
    <row r="70" spans="1:243" s="20" customFormat="1" ht="94.5">
      <c r="A70" s="59">
        <v>9.04</v>
      </c>
      <c r="B70" s="51" t="s">
        <v>104</v>
      </c>
      <c r="C70" s="29"/>
      <c r="D70" s="86">
        <v>1</v>
      </c>
      <c r="E70" s="86" t="s">
        <v>108</v>
      </c>
      <c r="F70" s="86">
        <v>1124.99</v>
      </c>
      <c r="G70" s="39"/>
      <c r="H70" s="33"/>
      <c r="I70" s="34" t="s">
        <v>33</v>
      </c>
      <c r="J70" s="35">
        <f t="shared" si="4"/>
        <v>1</v>
      </c>
      <c r="K70" s="33" t="s">
        <v>34</v>
      </c>
      <c r="L70" s="33" t="s">
        <v>4</v>
      </c>
      <c r="M70" s="36"/>
      <c r="N70" s="43"/>
      <c r="O70" s="43"/>
      <c r="P70" s="44"/>
      <c r="Q70" s="43"/>
      <c r="R70" s="43"/>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6">
        <f t="shared" si="5"/>
        <v>1124.99</v>
      </c>
      <c r="BB70" s="45">
        <f t="shared" si="6"/>
        <v>1124.99</v>
      </c>
      <c r="BC70" s="50" t="str">
        <f t="shared" si="7"/>
        <v>INR  One Thousand One Hundred &amp; Twenty Four  and Paise Ninety Nine Only</v>
      </c>
      <c r="IA70" s="20">
        <v>9.04</v>
      </c>
      <c r="IB70" s="20" t="s">
        <v>104</v>
      </c>
      <c r="ID70" s="20">
        <v>1</v>
      </c>
      <c r="IE70" s="21" t="s">
        <v>108</v>
      </c>
      <c r="IF70" s="21"/>
      <c r="IG70" s="21"/>
      <c r="IH70" s="21"/>
      <c r="II70" s="21"/>
    </row>
    <row r="71" spans="1:243" s="20" customFormat="1" ht="15.75">
      <c r="A71" s="59">
        <v>10</v>
      </c>
      <c r="B71" s="51" t="s">
        <v>105</v>
      </c>
      <c r="C71" s="29"/>
      <c r="D71" s="76"/>
      <c r="E71" s="76"/>
      <c r="F71" s="76"/>
      <c r="G71" s="76"/>
      <c r="H71" s="76"/>
      <c r="I71" s="76"/>
      <c r="J71" s="76"/>
      <c r="K71" s="76"/>
      <c r="L71" s="76"/>
      <c r="M71" s="76"/>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IA71" s="20">
        <v>10</v>
      </c>
      <c r="IB71" s="20" t="s">
        <v>105</v>
      </c>
      <c r="IE71" s="21"/>
      <c r="IF71" s="21"/>
      <c r="IG71" s="21"/>
      <c r="IH71" s="21"/>
      <c r="II71" s="21"/>
    </row>
    <row r="72" spans="1:243" s="20" customFormat="1" ht="111" customHeight="1">
      <c r="A72" s="59">
        <v>10.01</v>
      </c>
      <c r="B72" s="51" t="s">
        <v>113</v>
      </c>
      <c r="C72" s="29"/>
      <c r="D72" s="86">
        <v>0.05</v>
      </c>
      <c r="E72" s="86" t="s">
        <v>110</v>
      </c>
      <c r="F72" s="86">
        <v>4942.04</v>
      </c>
      <c r="G72" s="39"/>
      <c r="H72" s="33"/>
      <c r="I72" s="34" t="s">
        <v>33</v>
      </c>
      <c r="J72" s="35">
        <f t="shared" si="4"/>
        <v>1</v>
      </c>
      <c r="K72" s="33" t="s">
        <v>34</v>
      </c>
      <c r="L72" s="33" t="s">
        <v>4</v>
      </c>
      <c r="M72" s="36"/>
      <c r="N72" s="43"/>
      <c r="O72" s="43"/>
      <c r="P72" s="44"/>
      <c r="Q72" s="43"/>
      <c r="R72" s="43"/>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6">
        <f t="shared" si="5"/>
        <v>247.1</v>
      </c>
      <c r="BB72" s="45">
        <f t="shared" si="6"/>
        <v>247.1</v>
      </c>
      <c r="BC72" s="50" t="str">
        <f t="shared" si="7"/>
        <v>INR  Two Hundred &amp; Forty Seven  and Paise Ten Only</v>
      </c>
      <c r="IA72" s="20">
        <v>10.01</v>
      </c>
      <c r="IB72" s="70" t="s">
        <v>113</v>
      </c>
      <c r="ID72" s="20">
        <v>0.05</v>
      </c>
      <c r="IE72" s="21" t="s">
        <v>110</v>
      </c>
      <c r="IF72" s="21"/>
      <c r="IG72" s="21"/>
      <c r="IH72" s="21"/>
      <c r="II72" s="21"/>
    </row>
    <row r="73" spans="1:243" s="20" customFormat="1" ht="49.5" customHeight="1">
      <c r="A73" s="59">
        <v>10.02</v>
      </c>
      <c r="B73" s="51" t="s">
        <v>106</v>
      </c>
      <c r="C73" s="29"/>
      <c r="D73" s="86">
        <v>3</v>
      </c>
      <c r="E73" s="86" t="s">
        <v>111</v>
      </c>
      <c r="F73" s="86">
        <v>58.66</v>
      </c>
      <c r="G73" s="39"/>
      <c r="H73" s="33"/>
      <c r="I73" s="34" t="s">
        <v>33</v>
      </c>
      <c r="J73" s="35">
        <f t="shared" si="4"/>
        <v>1</v>
      </c>
      <c r="K73" s="33" t="s">
        <v>34</v>
      </c>
      <c r="L73" s="33" t="s">
        <v>4</v>
      </c>
      <c r="M73" s="36"/>
      <c r="N73" s="43"/>
      <c r="O73" s="43"/>
      <c r="P73" s="44"/>
      <c r="Q73" s="43"/>
      <c r="R73" s="43"/>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6">
        <f t="shared" si="5"/>
        <v>175.98</v>
      </c>
      <c r="BB73" s="45">
        <f t="shared" si="6"/>
        <v>175.98</v>
      </c>
      <c r="BC73" s="50" t="str">
        <f t="shared" si="7"/>
        <v>INR  One Hundred &amp; Seventy Five  and Paise Ninety Eight Only</v>
      </c>
      <c r="IA73" s="20">
        <v>10.02</v>
      </c>
      <c r="IB73" s="20" t="s">
        <v>106</v>
      </c>
      <c r="ID73" s="20">
        <v>3</v>
      </c>
      <c r="IE73" s="21" t="s">
        <v>111</v>
      </c>
      <c r="IF73" s="21"/>
      <c r="IG73" s="21"/>
      <c r="IH73" s="21"/>
      <c r="II73" s="21"/>
    </row>
    <row r="74" spans="1:243" s="20" customFormat="1" ht="125.25" customHeight="1">
      <c r="A74" s="59">
        <v>10.03</v>
      </c>
      <c r="B74" s="51" t="s">
        <v>112</v>
      </c>
      <c r="C74" s="29"/>
      <c r="D74" s="86">
        <v>2</v>
      </c>
      <c r="E74" s="86" t="s">
        <v>55</v>
      </c>
      <c r="F74" s="86">
        <v>1945.33</v>
      </c>
      <c r="G74" s="39"/>
      <c r="H74" s="33"/>
      <c r="I74" s="34" t="s">
        <v>33</v>
      </c>
      <c r="J74" s="35">
        <f t="shared" si="4"/>
        <v>1</v>
      </c>
      <c r="K74" s="33" t="s">
        <v>34</v>
      </c>
      <c r="L74" s="33" t="s">
        <v>4</v>
      </c>
      <c r="M74" s="36"/>
      <c r="N74" s="43"/>
      <c r="O74" s="43"/>
      <c r="P74" s="44"/>
      <c r="Q74" s="43"/>
      <c r="R74" s="43"/>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6">
        <f t="shared" si="5"/>
        <v>3890.66</v>
      </c>
      <c r="BB74" s="45">
        <f t="shared" si="6"/>
        <v>3890.66</v>
      </c>
      <c r="BC74" s="50" t="str">
        <f t="shared" si="7"/>
        <v>INR  Three Thousand Eight Hundred &amp; Ninety  and Paise Sixty Six Only</v>
      </c>
      <c r="IA74" s="20">
        <v>10.03</v>
      </c>
      <c r="IB74" s="70" t="s">
        <v>112</v>
      </c>
      <c r="ID74" s="20">
        <v>2</v>
      </c>
      <c r="IE74" s="21" t="s">
        <v>55</v>
      </c>
      <c r="IF74" s="21"/>
      <c r="IG74" s="21"/>
      <c r="IH74" s="21"/>
      <c r="II74" s="21"/>
    </row>
    <row r="75" spans="1:243" s="20" customFormat="1" ht="173.25">
      <c r="A75" s="59">
        <v>10.04</v>
      </c>
      <c r="B75" s="51" t="s">
        <v>107</v>
      </c>
      <c r="C75" s="29"/>
      <c r="D75" s="86">
        <v>1.5</v>
      </c>
      <c r="E75" s="86" t="s">
        <v>55</v>
      </c>
      <c r="F75" s="86">
        <v>1197.06</v>
      </c>
      <c r="G75" s="39"/>
      <c r="H75" s="33"/>
      <c r="I75" s="34" t="s">
        <v>33</v>
      </c>
      <c r="J75" s="35">
        <f t="shared" si="4"/>
        <v>1</v>
      </c>
      <c r="K75" s="33" t="s">
        <v>34</v>
      </c>
      <c r="L75" s="33" t="s">
        <v>4</v>
      </c>
      <c r="M75" s="36"/>
      <c r="N75" s="43"/>
      <c r="O75" s="43"/>
      <c r="P75" s="44"/>
      <c r="Q75" s="43"/>
      <c r="R75" s="43"/>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6">
        <f t="shared" si="5"/>
        <v>1795.59</v>
      </c>
      <c r="BB75" s="45">
        <f t="shared" si="6"/>
        <v>1795.59</v>
      </c>
      <c r="BC75" s="50" t="str">
        <f t="shared" si="7"/>
        <v>INR  One Thousand Seven Hundred &amp; Ninety Five  and Paise Fifty Nine Only</v>
      </c>
      <c r="IA75" s="20">
        <v>10.04</v>
      </c>
      <c r="IB75" s="20" t="s">
        <v>107</v>
      </c>
      <c r="ID75" s="20">
        <v>1.5</v>
      </c>
      <c r="IE75" s="21" t="s">
        <v>55</v>
      </c>
      <c r="IF75" s="21"/>
      <c r="IG75" s="21"/>
      <c r="IH75" s="21"/>
      <c r="II75" s="21"/>
    </row>
    <row r="76" spans="1:55" ht="42.75">
      <c r="A76" s="73" t="s">
        <v>35</v>
      </c>
      <c r="B76" s="74"/>
      <c r="C76" s="40"/>
      <c r="D76" s="56"/>
      <c r="E76" s="56"/>
      <c r="F76" s="56"/>
      <c r="G76" s="30"/>
      <c r="H76" s="41"/>
      <c r="I76" s="41"/>
      <c r="J76" s="41"/>
      <c r="K76" s="41"/>
      <c r="L76" s="42"/>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49">
        <f>SUM(BA13:BA75)</f>
        <v>121955.59</v>
      </c>
      <c r="BB76" s="49">
        <f>SUM(BB13:BB75)</f>
        <v>121955.59</v>
      </c>
      <c r="BC76" s="52" t="str">
        <f>SpellNumber($E$2,BB76)</f>
        <v>INR  One Lakh Twenty One Thousand Nine Hundred &amp; Fifty Five  and Paise Fifty Nine Only</v>
      </c>
    </row>
    <row r="77" spans="1:55" ht="46.5" customHeight="1">
      <c r="A77" s="71" t="s">
        <v>36</v>
      </c>
      <c r="B77" s="72"/>
      <c r="C77" s="22"/>
      <c r="D77" s="53"/>
      <c r="E77" s="54" t="s">
        <v>44</v>
      </c>
      <c r="F77" s="55"/>
      <c r="G77" s="23"/>
      <c r="H77" s="24"/>
      <c r="I77" s="24"/>
      <c r="J77" s="24"/>
      <c r="K77" s="25"/>
      <c r="L77" s="26"/>
      <c r="M77" s="27"/>
      <c r="N77" s="28"/>
      <c r="O77" s="20"/>
      <c r="P77" s="20"/>
      <c r="Q77" s="20"/>
      <c r="R77" s="20"/>
      <c r="S77" s="20"/>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47">
        <f>IF(ISBLANK(F77),0,IF(E77="Excess (+)",ROUND(BA76+(BA76*F77),2),IF(E77="Less (-)",ROUND(BA76+(BA76*F77*(-1)),2),IF(E77="At Par",BA76,0))))</f>
        <v>0</v>
      </c>
      <c r="BB77" s="48">
        <f>ROUND(BA77,0)</f>
        <v>0</v>
      </c>
      <c r="BC77" s="32" t="str">
        <f>SpellNumber($E$2,BB77)</f>
        <v>INR Zero Only</v>
      </c>
    </row>
    <row r="78" spans="1:55" ht="45.75" customHeight="1">
      <c r="A78" s="71" t="s">
        <v>37</v>
      </c>
      <c r="B78" s="72"/>
      <c r="C78" s="78" t="str">
        <f>SpellNumber($E$2,BB77)</f>
        <v>INR Zero Only</v>
      </c>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row>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sheetData>
  <sheetProtection password="8F23" sheet="1"/>
  <mergeCells count="42">
    <mergeCell ref="D71:BC71"/>
    <mergeCell ref="D44:BC44"/>
    <mergeCell ref="D58:BC58"/>
    <mergeCell ref="D60:BC60"/>
    <mergeCell ref="D64:BC64"/>
    <mergeCell ref="D66:BC66"/>
    <mergeCell ref="D67:BC67"/>
    <mergeCell ref="D68:BC68"/>
    <mergeCell ref="D46:BC46"/>
    <mergeCell ref="D49:BC49"/>
    <mergeCell ref="D51:BC51"/>
    <mergeCell ref="D53:BC53"/>
    <mergeCell ref="D54:BC54"/>
    <mergeCell ref="D57:BC57"/>
    <mergeCell ref="D32:BC32"/>
    <mergeCell ref="D33:BC33"/>
    <mergeCell ref="D35:BC35"/>
    <mergeCell ref="D37:BC37"/>
    <mergeCell ref="D39:BC39"/>
    <mergeCell ref="D41:BC41"/>
    <mergeCell ref="D20:BC20"/>
    <mergeCell ref="D22:BC22"/>
    <mergeCell ref="D25:BC25"/>
    <mergeCell ref="D27:BC27"/>
    <mergeCell ref="D28:BC28"/>
    <mergeCell ref="D30:BC30"/>
    <mergeCell ref="A1:L1"/>
    <mergeCell ref="A4:BC4"/>
    <mergeCell ref="A5:BC5"/>
    <mergeCell ref="A6:BC6"/>
    <mergeCell ref="A7:BC7"/>
    <mergeCell ref="A9:BC9"/>
    <mergeCell ref="A78:B78"/>
    <mergeCell ref="A77:B77"/>
    <mergeCell ref="A76:B76"/>
    <mergeCell ref="B8:BC8"/>
    <mergeCell ref="D13:BC13"/>
    <mergeCell ref="C78:BC78"/>
    <mergeCell ref="D14:BC14"/>
    <mergeCell ref="D16:BC16"/>
    <mergeCell ref="D17:BC17"/>
    <mergeCell ref="D19:BC19"/>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7">
      <formula1>IF(E77="Select",-1,IF(E77="At Par",0,0))</formula1>
      <formula2>IF(E77="Select",-1,IF(E77="At Par",0,0.99))</formula2>
    </dataValidation>
    <dataValidation type="list" allowBlank="1" showErrorMessage="1" sqref="E7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7">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7">
      <formula1>0</formula1>
      <formula2>IF(#REF!&lt;&gt;"Select",99.9,0)</formula2>
    </dataValidation>
    <dataValidation allowBlank="1" showInputMessage="1" showErrorMessage="1" promptTitle="Units" prompt="Please enter Units in text" sqref="D15:E15 D18:E18 D21:E21 D23:E24 D26:E26 D29:E29 D31:E31 D34:E34 D36:E36 D38:E38 D40:E40 D72:E75 D47:E48 D50:E50 D52:E52 D55:E56 D59:E59 D61:E63 D65:E65 D69:E70 D42:E43 D45:E45">
      <formula1>0</formula1>
      <formula2>0</formula2>
    </dataValidation>
    <dataValidation type="decimal" allowBlank="1" showInputMessage="1" showErrorMessage="1" promptTitle="Quantity" prompt="Please enter the Quantity for this item. " errorTitle="Invalid Entry" error="Only Numeric Values are allowed. " sqref="F15 F18 F21 F23:F24 F26 F29 F31 F34 F36 F38 F40 F72:F75 F47:F48 F50 F52 F55:F56 F59 F61:F63 F65 F69:F70 F42:F43 F45">
      <formula1>0</formula1>
      <formula2>999999999999999</formula2>
    </dataValidation>
    <dataValidation type="list" allowBlank="1" showErrorMessage="1" sqref="D13:D14 K15 D16:D17 K18 D19:D20 K21 D22 K23:K24 D25 K26 D27:D28 K29 D30 K31 D32:D33 K34 D35 K36 D37 K38 D39 K40 D41 D71 D46 K47:K48 D49 K50 D51 K52 D53:D54 K55:K56 D57:D58 K59 D60 K61:K63 D64 K65 D66:D68 K69:K70 K72:K75 K42:K43 K45 D4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3:H24 G26:H26 G29:H29 G31:H31 G34:H34 G36:H36 G38:H38 G40:H40 G72:H75 G47:H48 G50:H50 G52:H52 G55:H56 G59:H59 G61:H63 G65:H65 G69:H70 G42:H43 G45:H45">
      <formula1>0</formula1>
      <formula2>999999999999999</formula2>
    </dataValidation>
    <dataValidation allowBlank="1" showInputMessage="1" showErrorMessage="1" promptTitle="Addition / Deduction" prompt="Please Choose the correct One" sqref="J15 J18 J21 J23:J24 J26 J29 J31 J34 J36 J38 J40 J72:J75 J47:J48 J50 J52 J55:J56 J59 J61:J63 J65 J69:J70 J42:J43 J45">
      <formula1>0</formula1>
      <formula2>0</formula2>
    </dataValidation>
    <dataValidation type="list" showErrorMessage="1" sqref="I15 I18 I21 I23:I24 I26 I29 I31 I34 I36 I38 I40 I72:I75 I47:I48 I50 I52 I55:I56 I59 I61:I63 I65 I69:I70 I42:I43 I4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3:O24 N26:O26 N29:O29 N31:O31 N34:O34 N36:O36 N38:O38 N40:O40 N72:O75 N47:O48 N50:O50 N52:O52 N55:O56 N59:O59 N61:O63 N65:O65 N69:O70 N42:O43 N45:O4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3:R24 R26 R29 R31 R34 R36 R38 R40 R72:R75 R47:R48 R50 R52 R55:R56 R59 R61:R63 R65 R69:R70 R42:R43 R4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3:Q24 Q26 Q29 Q31 Q34 Q36 Q38 Q40 Q72:Q75 Q47:Q48 Q50 Q52 Q55:Q56 Q59 Q61:Q63 Q65 Q69:Q70 Q42:Q43 Q4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3:M24 M26 M29 M31 M34 M36 M38 M40 M72:M75 M47:M48 M50 M52 M55:M56 M59 M61:M63 M65 M69:M70 M42:M43 M45">
      <formula1>0</formula1>
      <formula2>999999999999999</formula2>
    </dataValidation>
    <dataValidation type="list" allowBlank="1" showInputMessage="1" showErrorMessage="1" sqref="L73 L13 L14 L15 L16 L17 L18 L19 L20 L21 L22 L23 L24 L25 L26 L27 L28 L29 L30 L31 L32 L33 L34 L35 L36 L37 L38 L39 L40 L41 L42 L43 L44 L45 L46 L47 L48 L49 L50 L51 L52 L53 L54 L55 L56 L57 L58 L59 L60 L61 L62 L63 L64 L65 L66 L67 L68 L69 L70 L71 L72 L75 L74">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75">
      <formula1>0</formula1>
      <formula2>0</formula2>
    </dataValidation>
    <dataValidation type="decimal" allowBlank="1" showErrorMessage="1" errorTitle="Invalid Entry" error="Only Numeric Values are allowed. " sqref="A13:A75">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83" t="s">
        <v>38</v>
      </c>
      <c r="F6" s="83"/>
      <c r="G6" s="83"/>
      <c r="H6" s="83"/>
      <c r="I6" s="83"/>
      <c r="J6" s="83"/>
      <c r="K6" s="83"/>
    </row>
    <row r="7" spans="5:11" ht="14.25">
      <c r="E7" s="84"/>
      <c r="F7" s="84"/>
      <c r="G7" s="84"/>
      <c r="H7" s="84"/>
      <c r="I7" s="84"/>
      <c r="J7" s="84"/>
      <c r="K7" s="84"/>
    </row>
    <row r="8" spans="5:11" ht="14.25">
      <c r="E8" s="84"/>
      <c r="F8" s="84"/>
      <c r="G8" s="84"/>
      <c r="H8" s="84"/>
      <c r="I8" s="84"/>
      <c r="J8" s="84"/>
      <c r="K8" s="84"/>
    </row>
    <row r="9" spans="5:11" ht="14.25">
      <c r="E9" s="84"/>
      <c r="F9" s="84"/>
      <c r="G9" s="84"/>
      <c r="H9" s="84"/>
      <c r="I9" s="84"/>
      <c r="J9" s="84"/>
      <c r="K9" s="84"/>
    </row>
    <row r="10" spans="5:11" ht="14.25">
      <c r="E10" s="84"/>
      <c r="F10" s="84"/>
      <c r="G10" s="84"/>
      <c r="H10" s="84"/>
      <c r="I10" s="84"/>
      <c r="J10" s="84"/>
      <c r="K10" s="84"/>
    </row>
    <row r="11" spans="5:11" ht="14.25">
      <c r="E11" s="84"/>
      <c r="F11" s="84"/>
      <c r="G11" s="84"/>
      <c r="H11" s="84"/>
      <c r="I11" s="84"/>
      <c r="J11" s="84"/>
      <c r="K11" s="84"/>
    </row>
    <row r="12" spans="5:11" ht="14.25">
      <c r="E12" s="84"/>
      <c r="F12" s="84"/>
      <c r="G12" s="84"/>
      <c r="H12" s="84"/>
      <c r="I12" s="84"/>
      <c r="J12" s="84"/>
      <c r="K12" s="84"/>
    </row>
    <row r="13" spans="5:11" ht="14.25">
      <c r="E13" s="84"/>
      <c r="F13" s="84"/>
      <c r="G13" s="84"/>
      <c r="H13" s="84"/>
      <c r="I13" s="84"/>
      <c r="J13" s="84"/>
      <c r="K13" s="84"/>
    </row>
    <row r="14" spans="5:11" ht="14.2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2022-02-18T10:24:47Z</cp:lastPrinted>
  <dcterms:created xsi:type="dcterms:W3CDTF">2009-01-30T06:42:42Z</dcterms:created>
  <dcterms:modified xsi:type="dcterms:W3CDTF">2022-02-18T10:26:15Z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