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<sst xmlns="http://schemas.openxmlformats.org/spreadsheetml/2006/main" count="760" uniqueCount="260">
  <si>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</si>
  <si>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</si>
  <si>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</si>
  <si>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</si>
  <si>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</si>
  <si>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</si>
  <si>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</si>
  <si>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</si>
  <si>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</si>
  <si>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</si>
  <si>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</si>
  <si>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</si>
  <si>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</si>
  <si>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</si>
  <si>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</si>
  <si>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</si>
  <si>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</si>
  <si>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</si>
  <si>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</si>
  <si>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</si>
  <si>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</si>
  <si>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</si>
  <si>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</si>
  <si>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</si>
  <si>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</si>
  <si>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</si>
  <si>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</si>
  <si>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</si>
  <si>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</si>
  <si>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</si>
  <si>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</si>
  <si>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</si>
  <si>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</si>
  <si>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</si>
  <si>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</si>
  <si>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</si>
  <si>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</si>
  <si>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</si>
  <si>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</si>
  <si>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</si>
  <si>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</si>
  <si>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</si>
  <si>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</si>
  <si>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</si>
  <si>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</si>
  <si>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</si>
  <si>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</si>
  <si>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</si>
  <si>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</si>
  <si>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</si>
  <si>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</si>
  <si>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</si>
  <si>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</si>
  <si>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</si>
  <si>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</si>
  <si>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</si>
  <si>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</si>
  <si>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</si>
  <si>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</si>
  <si>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</si>
  <si>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</si>
  <si>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</si>
  <si>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</si>
  <si>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</si>
  <si>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</si>
  <si>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</si>
  <si>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</si>
  <si>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</si>
  <si>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</si>
  <si>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</si>
  <si>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</si>
  <si>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</si>
  <si>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</si>
  <si>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</si>
  <si>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</si>
  <si>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</si>
  <si>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</si>
  <si>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</si>
  <si>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125 mm</t>
  </si>
  <si>
    <t>Providing and fixing oxidised M.S. casement stays (straight peg type) with necessary screws etc. complete.</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</si>
  <si>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</si>
  <si>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</si>
  <si>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</si>
  <si>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</si>
  <si>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</si>
  <si>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</si>
  <si>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</si>
  <si>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</si>
  <si>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</si>
  <si>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</si>
  <si>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</si>
  <si>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</si>
  <si>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</si>
  <si>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Dismantling doors, windows and clerestory windows (steel or wood) shutter including chowkhats, architrave, holdfasts etc. complete and stacking within 50 metres lead :</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</si>
  <si>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</si>
  <si>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</si>
  <si>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</si>
  <si>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</si>
  <si>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</si>
  <si>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</si>
  <si>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</si>
  <si>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15 mm nominal bore</t>
  </si>
  <si>
    <t>Providing and fixing C.P. brass long body bib cock of approved quality conforming to IS standards and weighing not less than 690 gms.</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</si>
  <si>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</si>
  <si>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</si>
  <si>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</si>
  <si>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</si>
  <si>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</si>
  <si>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</si>
  <si>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</si>
  <si>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</si>
  <si>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</si>
  <si>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</si>
  <si>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</si>
  <si>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</si>
  <si>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</si>
  <si>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</si>
  <si>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</si>
  <si>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</si>
  <si>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</si>
  <si>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</si>
  <si>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</si>
  <si>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</si>
  <si>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</si>
  <si>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</si>
  <si>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</si>
  <si>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</si>
  <si>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</si>
  <si>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</si>
  <si>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</si>
  <si>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</si>
  <si>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</si>
  <si>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</si>
  <si>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</si>
  <si>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</si>
  <si>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</si>
  <si>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</si>
  <si>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</si>
  <si>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</si>
  <si>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</si>
  <si>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</si>
  <si>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</si>
  <si>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</si>
  <si>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</si>
  <si>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</si>
  <si>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</si>
  <si>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</si>
  <si>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</si>
  <si>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</si>
  <si>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</si>
  <si>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</si>
  <si>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</si>
  <si>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</si>
  <si>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</si>
  <si>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</si>
  <si>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</si>
  <si>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</si>
  <si>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</si>
  <si>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</si>
  <si>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</si>
  <si>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</si>
  <si>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</si>
  <si>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</si>
  <si>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</si>
  <si>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</si>
  <si>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</si>
  <si>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</si>
  <si>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</si>
  <si>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</si>
  <si>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</si>
  <si>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</si>
  <si>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</si>
  <si>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</si>
  <si>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</si>
  <si>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</si>
  <si>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</si>
  <si>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</si>
  <si>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</si>
  <si>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</si>
  <si>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Providing and laying in position cement concrete of specified grade excluding the cost of centering and shuttering - All work up to plinth level :</t>
  </si>
  <si>
    <t>Cement mortar 1:6 (1 cement : 6 coarse sand)</t>
  </si>
  <si>
    <t>Providing and fixing ISI marked oxidised M.S. handles conforming to IS:4992 with necessary screws etc. complete :</t>
  </si>
  <si>
    <t>100 mm</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</si>
  <si>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</si>
  <si>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</si>
  <si>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</si>
  <si>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</si>
  <si>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</si>
  <si>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</si>
  <si>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Of area 3 sq. metres and below</t>
  </si>
  <si>
    <t>Dismantling old plaster or skirting raking out joints and cleaning the surface for plaster including disposal of rubbish to the dumping ground within 50 metres lead.</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</si>
  <si>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</si>
  <si>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</si>
  <si>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</si>
  <si>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</si>
  <si>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CEMENT CONCRETE (CAST IN SITU)</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</si>
  <si>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</si>
  <si>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</si>
  <si>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</si>
  <si>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</si>
  <si>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</si>
  <si>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Providing and laying damp-proof course 40mm thick with cement concrete 1:2:4 (1 cement : 2 coarse sand (zone-III) derived from natural sources : 4 graded stone aggregate 12.5mm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</si>
  <si>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</si>
  <si>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</si>
  <si>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</si>
  <si>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</si>
  <si>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Granite stone slab colour black, Cherry/Ruby red</t>
  </si>
  <si>
    <t>WOOD AND P. V. C. WORK</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</si>
  <si>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</si>
  <si>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</si>
  <si>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</si>
  <si>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250x16 mm</t>
  </si>
  <si>
    <t>250 mm weighing not less than 150 grams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</si>
  <si>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</si>
  <si>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</si>
  <si>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</si>
  <si>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</si>
  <si>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</si>
  <si>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</si>
  <si>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glass panes with putty and glazing clips in steel doors, windows, clerestory windows, all complete with :</t>
  </si>
  <si>
    <t>4.0 mm thick glass panes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</si>
  <si>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</si>
  <si>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</si>
  <si>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</si>
  <si>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</si>
  <si>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</si>
  <si>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</si>
  <si>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</si>
  <si>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</si>
  <si>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</si>
  <si>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</si>
  <si>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</si>
  <si>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</si>
  <si>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Finishing walls with 100% Premium acrylic emulsion paint having VOC less than 50 gm/litre and UV resistance as per IS 15489:2004, Alkali &amp; fungal resistance, dirt resistance exterior paint of required shade  (Company Depot Tinted) with silicon additives.</t>
  </si>
  <si>
    <t>New work (Two or more coats applied @ 1.43 litre/ 10 sqm. Over and including priming coat of exterior primer applied @ 0.90 litre/10 sqm.</t>
  </si>
  <si>
    <t>Raking out joints in lime or cement mortar and preparing the surface for re-pointing or replastering, including disposal of rubbish to the dumping ground, all complete as per direction of Engineer-in-Charge.</t>
  </si>
  <si>
    <t>Hacking of CC flooring including cleaning for surface etc. complete as per direction of the Engineer-in-Charge.</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</si>
  <si>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</si>
  <si>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</si>
  <si>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</si>
  <si>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</si>
  <si>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Name of Work: Renovation of SL-107 D and construction of shed encloser size of 2.70 X 2.40 mt outside of lab for housing a chillar unit.</t>
  </si>
  <si>
    <t>Contract No:   21/C/D2/2022-23/01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</si>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</sst>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5"/>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241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242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191</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191</v>
      </c>
      <c r="IC13" s="22" t="s">
        <v>55</v>
      </c>
      <c r="IE13" s="23"/>
      <c r="IF13" s="23" t="s">
        <v>34</v>
      </c>
      <c r="IG13" s="23" t="s">
        <v>35</v>
      </c>
      <c r="IH13" s="23">
        <v>10</v>
      </c>
      <c r="II13" s="23" t="s">
        <v>36</v>
      </c>
    </row>
    <row r="14" spans="1:243" s="22" customFormat="1" ht="156.75">
      <c r="A14" s="59">
        <v>1.01</v>
      </c>
      <c r="B14" s="64" t="s">
        <v>192</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192</v>
      </c>
      <c r="IC14" s="22" t="s">
        <v>56</v>
      </c>
      <c r="IE14" s="23"/>
      <c r="IF14" s="23" t="s">
        <v>40</v>
      </c>
      <c r="IG14" s="23" t="s">
        <v>35</v>
      </c>
      <c r="IH14" s="23">
        <v>123.223</v>
      </c>
      <c r="II14" s="23" t="s">
        <v>37</v>
      </c>
    </row>
    <row r="15" spans="1:243" s="22" customFormat="1" ht="15.75">
      <c r="A15" s="59">
        <v>1.02</v>
      </c>
      <c r="B15" s="60" t="s">
        <v>193</v>
      </c>
      <c r="C15" s="39" t="s">
        <v>57</v>
      </c>
      <c r="D15" s="61">
        <v>2</v>
      </c>
      <c r="E15" s="62" t="s">
        <v>64</v>
      </c>
      <c r="F15" s="63">
        <v>251.51</v>
      </c>
      <c r="G15" s="40"/>
      <c r="H15" s="24"/>
      <c r="I15" s="47" t="s">
        <v>38</v>
      </c>
      <c r="J15" s="48">
        <f aca="true" t="shared" si="0" ref="J15:J43">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3">ROUND(total_amount_ba($B$2,$D$2,D15,F15,J15,K15,M15),0)</f>
        <v>503</v>
      </c>
      <c r="BB15" s="54">
        <f aca="true" t="shared" si="2" ref="BB15:BB43">BA15+SUM(N15:AZ15)</f>
        <v>503</v>
      </c>
      <c r="BC15" s="50" t="str">
        <f aca="true" t="shared" si="3" ref="BC15:BC43">SpellNumber(L15,BB15)</f>
        <v>INR  Five Hundred &amp; Three  Only</v>
      </c>
      <c r="IA15" s="22">
        <v>1.02</v>
      </c>
      <c r="IB15" s="22" t="s">
        <v>193</v>
      </c>
      <c r="IC15" s="22" t="s">
        <v>57</v>
      </c>
      <c r="ID15" s="22">
        <v>2</v>
      </c>
      <c r="IE15" s="23" t="s">
        <v>64</v>
      </c>
      <c r="IF15" s="23" t="s">
        <v>41</v>
      </c>
      <c r="IG15" s="23" t="s">
        <v>42</v>
      </c>
      <c r="IH15" s="23">
        <v>213</v>
      </c>
      <c r="II15" s="23" t="s">
        <v>37</v>
      </c>
    </row>
    <row r="16" spans="1:243" s="22" customFormat="1" ht="99.75">
      <c r="A16" s="59">
        <v>1.03</v>
      </c>
      <c r="B16" s="60" t="s">
        <v>194</v>
      </c>
      <c r="C16" s="39" t="s">
        <v>105</v>
      </c>
      <c r="D16" s="61">
        <v>2</v>
      </c>
      <c r="E16" s="62" t="s">
        <v>64</v>
      </c>
      <c r="F16" s="63">
        <v>222.66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445</v>
      </c>
      <c r="BB16" s="54">
        <f t="shared" si="2"/>
        <v>445</v>
      </c>
      <c r="BC16" s="50" t="str">
        <f t="shared" si="3"/>
        <v>INR  Four Hundred &amp; Forty Five  Only</v>
      </c>
      <c r="IA16" s="22">
        <v>1.03</v>
      </c>
      <c r="IB16" s="22" t="s">
        <v>194</v>
      </c>
      <c r="IC16" s="22" t="s">
        <v>105</v>
      </c>
      <c r="ID16" s="22">
        <v>2</v>
      </c>
      <c r="IE16" s="23" t="s">
        <v>64</v>
      </c>
      <c r="IF16" s="23"/>
      <c r="IG16" s="23"/>
      <c r="IH16" s="23"/>
      <c r="II16" s="23"/>
    </row>
    <row r="17" spans="1:243" s="22" customFormat="1" ht="15.75">
      <c r="A17" s="59">
        <v>2</v>
      </c>
      <c r="B17" s="60" t="s">
        <v>195</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v>
      </c>
      <c r="IB17" s="22" t="s">
        <v>195</v>
      </c>
      <c r="IC17" s="22" t="s">
        <v>58</v>
      </c>
      <c r="IE17" s="23"/>
      <c r="IF17" s="23"/>
      <c r="IG17" s="23"/>
      <c r="IH17" s="23"/>
      <c r="II17" s="23"/>
    </row>
    <row r="18" spans="1:243" s="22" customFormat="1" ht="71.25">
      <c r="A18" s="59">
        <v>2.01</v>
      </c>
      <c r="B18" s="60" t="s">
        <v>179</v>
      </c>
      <c r="C18" s="39" t="s">
        <v>106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2.01</v>
      </c>
      <c r="IB18" s="22" t="s">
        <v>179</v>
      </c>
      <c r="IC18" s="22" t="s">
        <v>106</v>
      </c>
      <c r="IE18" s="23"/>
      <c r="IF18" s="23"/>
      <c r="IG18" s="23"/>
      <c r="IH18" s="23"/>
      <c r="II18" s="23"/>
    </row>
    <row r="19" spans="1:243" s="22" customFormat="1" ht="71.25">
      <c r="A19" s="59">
        <v>2.02</v>
      </c>
      <c r="B19" s="60" t="s">
        <v>196</v>
      </c>
      <c r="C19" s="39" t="s">
        <v>107</v>
      </c>
      <c r="D19" s="61">
        <v>1.13</v>
      </c>
      <c r="E19" s="62" t="s">
        <v>64</v>
      </c>
      <c r="F19" s="63">
        <v>5546.73</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6268</v>
      </c>
      <c r="BB19" s="54">
        <f t="shared" si="2"/>
        <v>6268</v>
      </c>
      <c r="BC19" s="50" t="str">
        <f t="shared" si="3"/>
        <v>INR  Six Thousand Two Hundred &amp; Sixty Eight  Only</v>
      </c>
      <c r="IA19" s="22">
        <v>2.02</v>
      </c>
      <c r="IB19" s="22" t="s">
        <v>196</v>
      </c>
      <c r="IC19" s="22" t="s">
        <v>107</v>
      </c>
      <c r="ID19" s="22">
        <v>1.13</v>
      </c>
      <c r="IE19" s="23" t="s">
        <v>64</v>
      </c>
      <c r="IF19" s="23"/>
      <c r="IG19" s="23"/>
      <c r="IH19" s="23"/>
      <c r="II19" s="23"/>
    </row>
    <row r="20" spans="1:243" s="22" customFormat="1" ht="30.75" customHeight="1">
      <c r="A20" s="59">
        <v>2.03</v>
      </c>
      <c r="B20" s="60" t="s">
        <v>197</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2.03</v>
      </c>
      <c r="IB20" s="22" t="s">
        <v>197</v>
      </c>
      <c r="IC20" s="22" t="s">
        <v>59</v>
      </c>
      <c r="IE20" s="23"/>
      <c r="IF20" s="23" t="s">
        <v>34</v>
      </c>
      <c r="IG20" s="23" t="s">
        <v>43</v>
      </c>
      <c r="IH20" s="23">
        <v>10</v>
      </c>
      <c r="II20" s="23" t="s">
        <v>37</v>
      </c>
    </row>
    <row r="21" spans="1:243" s="22" customFormat="1" ht="71.25">
      <c r="A21" s="59">
        <v>2.04</v>
      </c>
      <c r="B21" s="60" t="s">
        <v>198</v>
      </c>
      <c r="C21" s="39" t="s">
        <v>108</v>
      </c>
      <c r="D21" s="61">
        <v>0.17</v>
      </c>
      <c r="E21" s="62" t="s">
        <v>64</v>
      </c>
      <c r="F21" s="63">
        <v>8587.24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1460</v>
      </c>
      <c r="BB21" s="54">
        <f t="shared" si="2"/>
        <v>1460</v>
      </c>
      <c r="BC21" s="50" t="str">
        <f t="shared" si="3"/>
        <v>INR  One Thousand Four Hundred &amp; Sixty  Only</v>
      </c>
      <c r="IA21" s="22">
        <v>2.04</v>
      </c>
      <c r="IB21" s="22" t="s">
        <v>198</v>
      </c>
      <c r="IC21" s="22" t="s">
        <v>108</v>
      </c>
      <c r="ID21" s="22">
        <v>0.17</v>
      </c>
      <c r="IE21" s="23" t="s">
        <v>64</v>
      </c>
      <c r="IF21" s="23"/>
      <c r="IG21" s="23"/>
      <c r="IH21" s="23"/>
      <c r="II21" s="23"/>
    </row>
    <row r="22" spans="1:243" s="22" customFormat="1" ht="42.75">
      <c r="A22" s="59">
        <v>2.05</v>
      </c>
      <c r="B22" s="60" t="s">
        <v>199</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2.05</v>
      </c>
      <c r="IB22" s="22" t="s">
        <v>199</v>
      </c>
      <c r="IC22" s="22" t="s">
        <v>60</v>
      </c>
      <c r="IE22" s="23"/>
      <c r="IF22" s="23" t="s">
        <v>40</v>
      </c>
      <c r="IG22" s="23" t="s">
        <v>35</v>
      </c>
      <c r="IH22" s="23">
        <v>123.223</v>
      </c>
      <c r="II22" s="23" t="s">
        <v>37</v>
      </c>
    </row>
    <row r="23" spans="1:243" s="22" customFormat="1" ht="57">
      <c r="A23" s="59">
        <v>2.06</v>
      </c>
      <c r="B23" s="60" t="s">
        <v>200</v>
      </c>
      <c r="C23" s="39" t="s">
        <v>109</v>
      </c>
      <c r="D23" s="61">
        <v>1.8</v>
      </c>
      <c r="E23" s="62" t="s">
        <v>52</v>
      </c>
      <c r="F23" s="63">
        <v>587.06</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1057</v>
      </c>
      <c r="BB23" s="54">
        <f t="shared" si="2"/>
        <v>1057</v>
      </c>
      <c r="BC23" s="50" t="str">
        <f t="shared" si="3"/>
        <v>INR  One Thousand  &amp;Fifty Seven  Only</v>
      </c>
      <c r="IA23" s="22">
        <v>2.06</v>
      </c>
      <c r="IB23" s="22" t="s">
        <v>200</v>
      </c>
      <c r="IC23" s="22" t="s">
        <v>109</v>
      </c>
      <c r="ID23" s="22">
        <v>1.8</v>
      </c>
      <c r="IE23" s="23" t="s">
        <v>52</v>
      </c>
      <c r="IF23" s="23" t="s">
        <v>44</v>
      </c>
      <c r="IG23" s="23" t="s">
        <v>45</v>
      </c>
      <c r="IH23" s="23">
        <v>10</v>
      </c>
      <c r="II23" s="23" t="s">
        <v>37</v>
      </c>
    </row>
    <row r="24" spans="1:243" s="22" customFormat="1" ht="99.75">
      <c r="A24" s="59">
        <v>2.07</v>
      </c>
      <c r="B24" s="60" t="s">
        <v>201</v>
      </c>
      <c r="C24" s="39" t="s">
        <v>110</v>
      </c>
      <c r="D24" s="61">
        <v>1.84</v>
      </c>
      <c r="E24" s="62" t="s">
        <v>52</v>
      </c>
      <c r="F24" s="63">
        <v>325.16</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598</v>
      </c>
      <c r="BB24" s="54">
        <f t="shared" si="2"/>
        <v>598</v>
      </c>
      <c r="BC24" s="50" t="str">
        <f t="shared" si="3"/>
        <v>INR  Five Hundred &amp; Ninety Eight  Only</v>
      </c>
      <c r="IA24" s="22">
        <v>2.07</v>
      </c>
      <c r="IB24" s="22" t="s">
        <v>201</v>
      </c>
      <c r="IC24" s="22" t="s">
        <v>110</v>
      </c>
      <c r="ID24" s="22">
        <v>1.84</v>
      </c>
      <c r="IE24" s="23" t="s">
        <v>52</v>
      </c>
      <c r="IF24" s="23"/>
      <c r="IG24" s="23"/>
      <c r="IH24" s="23"/>
      <c r="II24" s="23"/>
    </row>
    <row r="25" spans="1:243" s="22" customFormat="1" ht="171">
      <c r="A25" s="59">
        <v>2.08</v>
      </c>
      <c r="B25" s="60" t="s">
        <v>202</v>
      </c>
      <c r="C25" s="39" t="s">
        <v>111</v>
      </c>
      <c r="D25" s="61">
        <v>13.22</v>
      </c>
      <c r="E25" s="62" t="s">
        <v>52</v>
      </c>
      <c r="F25" s="63">
        <v>597.67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7901</v>
      </c>
      <c r="BB25" s="54">
        <f t="shared" si="2"/>
        <v>7901</v>
      </c>
      <c r="BC25" s="50" t="str">
        <f t="shared" si="3"/>
        <v>INR  Seven Thousand Nine Hundred &amp; One  Only</v>
      </c>
      <c r="IA25" s="22">
        <v>2.08</v>
      </c>
      <c r="IB25" s="22" t="s">
        <v>202</v>
      </c>
      <c r="IC25" s="22" t="s">
        <v>111</v>
      </c>
      <c r="ID25" s="22">
        <v>13.22</v>
      </c>
      <c r="IE25" s="23" t="s">
        <v>52</v>
      </c>
      <c r="IF25" s="23" t="s">
        <v>41</v>
      </c>
      <c r="IG25" s="23" t="s">
        <v>42</v>
      </c>
      <c r="IH25" s="23">
        <v>213</v>
      </c>
      <c r="II25" s="23" t="s">
        <v>37</v>
      </c>
    </row>
    <row r="26" spans="1:243" s="22" customFormat="1" ht="15.75">
      <c r="A26" s="59">
        <v>3</v>
      </c>
      <c r="B26" s="60" t="s">
        <v>68</v>
      </c>
      <c r="C26" s="39" t="s">
        <v>112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3</v>
      </c>
      <c r="IB26" s="22" t="s">
        <v>68</v>
      </c>
      <c r="IC26" s="22" t="s">
        <v>112</v>
      </c>
      <c r="IE26" s="23"/>
      <c r="IF26" s="23"/>
      <c r="IG26" s="23"/>
      <c r="IH26" s="23"/>
      <c r="II26" s="23"/>
    </row>
    <row r="27" spans="1:243" s="22" customFormat="1" ht="199.5">
      <c r="A27" s="59">
        <v>3.01</v>
      </c>
      <c r="B27" s="60" t="s">
        <v>203</v>
      </c>
      <c r="C27" s="39" t="s">
        <v>113</v>
      </c>
      <c r="D27" s="61">
        <v>0.09</v>
      </c>
      <c r="E27" s="62" t="s">
        <v>64</v>
      </c>
      <c r="F27" s="63">
        <v>9398.77</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846</v>
      </c>
      <c r="BB27" s="54">
        <f t="shared" si="2"/>
        <v>846</v>
      </c>
      <c r="BC27" s="50" t="str">
        <f t="shared" si="3"/>
        <v>INR  Eight Hundred &amp; Forty Six  Only</v>
      </c>
      <c r="IA27" s="22">
        <v>3.01</v>
      </c>
      <c r="IB27" s="22" t="s">
        <v>203</v>
      </c>
      <c r="IC27" s="22" t="s">
        <v>113</v>
      </c>
      <c r="ID27" s="22">
        <v>0.09</v>
      </c>
      <c r="IE27" s="23" t="s">
        <v>64</v>
      </c>
      <c r="IF27" s="23"/>
      <c r="IG27" s="23"/>
      <c r="IH27" s="23"/>
      <c r="II27" s="23"/>
    </row>
    <row r="28" spans="1:243" s="22" customFormat="1" ht="42.75">
      <c r="A28" s="59">
        <v>3.02</v>
      </c>
      <c r="B28" s="60" t="s">
        <v>69</v>
      </c>
      <c r="C28" s="39" t="s">
        <v>114</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3.02</v>
      </c>
      <c r="IB28" s="22" t="s">
        <v>69</v>
      </c>
      <c r="IC28" s="22" t="s">
        <v>114</v>
      </c>
      <c r="IE28" s="23"/>
      <c r="IF28" s="23"/>
      <c r="IG28" s="23"/>
      <c r="IH28" s="23"/>
      <c r="II28" s="23"/>
    </row>
    <row r="29" spans="1:243" s="22" customFormat="1" ht="28.5">
      <c r="A29" s="59">
        <v>3.03</v>
      </c>
      <c r="B29" s="60" t="s">
        <v>83</v>
      </c>
      <c r="C29" s="39" t="s">
        <v>115</v>
      </c>
      <c r="D29" s="61">
        <v>1.17</v>
      </c>
      <c r="E29" s="62" t="s">
        <v>52</v>
      </c>
      <c r="F29" s="63">
        <v>672.11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786</v>
      </c>
      <c r="BB29" s="54">
        <f t="shared" si="2"/>
        <v>786</v>
      </c>
      <c r="BC29" s="50" t="str">
        <f t="shared" si="3"/>
        <v>INR  Seven Hundred &amp; Eighty Six  Only</v>
      </c>
      <c r="IA29" s="22">
        <v>3.03</v>
      </c>
      <c r="IB29" s="22" t="s">
        <v>83</v>
      </c>
      <c r="IC29" s="22" t="s">
        <v>115</v>
      </c>
      <c r="ID29" s="22">
        <v>1.17</v>
      </c>
      <c r="IE29" s="23" t="s">
        <v>52</v>
      </c>
      <c r="IF29" s="23"/>
      <c r="IG29" s="23"/>
      <c r="IH29" s="23"/>
      <c r="II29" s="23"/>
    </row>
    <row r="30" spans="1:243" s="22" customFormat="1" ht="71.25">
      <c r="A30" s="59">
        <v>3.04</v>
      </c>
      <c r="B30" s="60" t="s">
        <v>70</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3.04</v>
      </c>
      <c r="IB30" s="22" t="s">
        <v>70</v>
      </c>
      <c r="IC30" s="22" t="s">
        <v>61</v>
      </c>
      <c r="IE30" s="23"/>
      <c r="IF30" s="23"/>
      <c r="IG30" s="23"/>
      <c r="IH30" s="23"/>
      <c r="II30" s="23"/>
    </row>
    <row r="31" spans="1:243" s="22" customFormat="1" ht="28.5">
      <c r="A31" s="59">
        <v>3.05</v>
      </c>
      <c r="B31" s="60" t="s">
        <v>71</v>
      </c>
      <c r="C31" s="39" t="s">
        <v>116</v>
      </c>
      <c r="D31" s="61">
        <v>10</v>
      </c>
      <c r="E31" s="62" t="s">
        <v>66</v>
      </c>
      <c r="F31" s="63">
        <v>78.6</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786</v>
      </c>
      <c r="BB31" s="54">
        <f t="shared" si="2"/>
        <v>786</v>
      </c>
      <c r="BC31" s="50" t="str">
        <f t="shared" si="3"/>
        <v>INR  Seven Hundred &amp; Eighty Six  Only</v>
      </c>
      <c r="IA31" s="22">
        <v>3.05</v>
      </c>
      <c r="IB31" s="22" t="s">
        <v>71</v>
      </c>
      <c r="IC31" s="22" t="s">
        <v>116</v>
      </c>
      <c r="ID31" s="22">
        <v>10</v>
      </c>
      <c r="IE31" s="23" t="s">
        <v>66</v>
      </c>
      <c r="IF31" s="23"/>
      <c r="IG31" s="23"/>
      <c r="IH31" s="23"/>
      <c r="II31" s="23"/>
    </row>
    <row r="32" spans="1:243" s="22" customFormat="1" ht="15.75">
      <c r="A32" s="59">
        <v>4</v>
      </c>
      <c r="B32" s="60" t="s">
        <v>72</v>
      </c>
      <c r="C32" s="39" t="s">
        <v>117</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4</v>
      </c>
      <c r="IB32" s="22" t="s">
        <v>72</v>
      </c>
      <c r="IC32" s="22" t="s">
        <v>117</v>
      </c>
      <c r="IE32" s="23"/>
      <c r="IF32" s="23"/>
      <c r="IG32" s="23"/>
      <c r="IH32" s="23"/>
      <c r="II32" s="23"/>
    </row>
    <row r="33" spans="1:243" s="22" customFormat="1" ht="24.75" customHeight="1">
      <c r="A33" s="59">
        <v>4.01</v>
      </c>
      <c r="B33" s="60" t="s">
        <v>204</v>
      </c>
      <c r="C33" s="39" t="s">
        <v>118</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4.01</v>
      </c>
      <c r="IB33" s="22" t="s">
        <v>204</v>
      </c>
      <c r="IC33" s="22" t="s">
        <v>118</v>
      </c>
      <c r="IE33" s="23"/>
      <c r="IF33" s="23"/>
      <c r="IG33" s="23"/>
      <c r="IH33" s="23"/>
      <c r="II33" s="23"/>
    </row>
    <row r="34" spans="1:243" s="22" customFormat="1" ht="42.75" customHeight="1">
      <c r="A34" s="59">
        <v>4.02</v>
      </c>
      <c r="B34" s="60" t="s">
        <v>180</v>
      </c>
      <c r="C34" s="39" t="s">
        <v>119</v>
      </c>
      <c r="D34" s="61">
        <v>1.34</v>
      </c>
      <c r="E34" s="62" t="s">
        <v>64</v>
      </c>
      <c r="F34" s="63">
        <v>5838</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7823</v>
      </c>
      <c r="BB34" s="54">
        <f t="shared" si="2"/>
        <v>7823</v>
      </c>
      <c r="BC34" s="50" t="str">
        <f t="shared" si="3"/>
        <v>INR  Seven Thousand Eight Hundred &amp; Twenty Three  Only</v>
      </c>
      <c r="IA34" s="22">
        <v>4.02</v>
      </c>
      <c r="IB34" s="22" t="s">
        <v>180</v>
      </c>
      <c r="IC34" s="22" t="s">
        <v>119</v>
      </c>
      <c r="ID34" s="22">
        <v>1.34</v>
      </c>
      <c r="IE34" s="23" t="s">
        <v>64</v>
      </c>
      <c r="IF34" s="23"/>
      <c r="IG34" s="23"/>
      <c r="IH34" s="23"/>
      <c r="II34" s="23"/>
    </row>
    <row r="35" spans="1:243" s="22" customFormat="1" ht="19.5" customHeight="1">
      <c r="A35" s="59">
        <v>4.03</v>
      </c>
      <c r="B35" s="60" t="s">
        <v>76</v>
      </c>
      <c r="C35" s="39" t="s">
        <v>120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4.03</v>
      </c>
      <c r="IB35" s="22" t="s">
        <v>76</v>
      </c>
      <c r="IC35" s="22" t="s">
        <v>120</v>
      </c>
      <c r="IE35" s="23"/>
      <c r="IF35" s="23"/>
      <c r="IG35" s="23"/>
      <c r="IH35" s="23"/>
      <c r="II35" s="23"/>
    </row>
    <row r="36" spans="1:243" s="22" customFormat="1" ht="30.75" customHeight="1">
      <c r="A36" s="59">
        <v>4.04</v>
      </c>
      <c r="B36" s="60" t="s">
        <v>77</v>
      </c>
      <c r="C36" s="39" t="s">
        <v>121</v>
      </c>
      <c r="D36" s="61">
        <v>8.22</v>
      </c>
      <c r="E36" s="62" t="s">
        <v>52</v>
      </c>
      <c r="F36" s="63">
        <v>892.63</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7337</v>
      </c>
      <c r="BB36" s="54">
        <f t="shared" si="2"/>
        <v>7337</v>
      </c>
      <c r="BC36" s="50" t="str">
        <f t="shared" si="3"/>
        <v>INR  Seven Thousand Three Hundred &amp; Thirty Seven  Only</v>
      </c>
      <c r="IA36" s="22">
        <v>4.04</v>
      </c>
      <c r="IB36" s="22" t="s">
        <v>77</v>
      </c>
      <c r="IC36" s="22" t="s">
        <v>121</v>
      </c>
      <c r="ID36" s="22">
        <v>8.22</v>
      </c>
      <c r="IE36" s="23" t="s">
        <v>52</v>
      </c>
      <c r="IF36" s="23"/>
      <c r="IG36" s="23"/>
      <c r="IH36" s="23"/>
      <c r="II36" s="23"/>
    </row>
    <row r="37" spans="1:243" s="22" customFormat="1" ht="85.5">
      <c r="A37" s="59">
        <v>4.05</v>
      </c>
      <c r="B37" s="60" t="s">
        <v>205</v>
      </c>
      <c r="C37" s="39" t="s">
        <v>62</v>
      </c>
      <c r="D37" s="61">
        <v>13.22</v>
      </c>
      <c r="E37" s="62" t="s">
        <v>74</v>
      </c>
      <c r="F37" s="63">
        <v>48.92</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647</v>
      </c>
      <c r="BB37" s="54">
        <f t="shared" si="2"/>
        <v>647</v>
      </c>
      <c r="BC37" s="50" t="str">
        <f t="shared" si="3"/>
        <v>INR  Six Hundred &amp; Forty Seven  Only</v>
      </c>
      <c r="IA37" s="22">
        <v>4.05</v>
      </c>
      <c r="IB37" s="22" t="s">
        <v>205</v>
      </c>
      <c r="IC37" s="22" t="s">
        <v>62</v>
      </c>
      <c r="ID37" s="22">
        <v>13.22</v>
      </c>
      <c r="IE37" s="23" t="s">
        <v>74</v>
      </c>
      <c r="IF37" s="23"/>
      <c r="IG37" s="23"/>
      <c r="IH37" s="23"/>
      <c r="II37" s="23"/>
    </row>
    <row r="38" spans="1:243" s="22" customFormat="1" ht="15.75">
      <c r="A38" s="63">
        <v>5</v>
      </c>
      <c r="B38" s="60" t="s">
        <v>84</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v>
      </c>
      <c r="IB38" s="22" t="s">
        <v>84</v>
      </c>
      <c r="IC38" s="22" t="s">
        <v>63</v>
      </c>
      <c r="IE38" s="23"/>
      <c r="IF38" s="23"/>
      <c r="IG38" s="23"/>
      <c r="IH38" s="23"/>
      <c r="II38" s="23"/>
    </row>
    <row r="39" spans="1:243" s="22" customFormat="1" ht="213.75">
      <c r="A39" s="59">
        <v>5.01</v>
      </c>
      <c r="B39" s="60" t="s">
        <v>85</v>
      </c>
      <c r="C39" s="39" t="s">
        <v>122</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2">
        <v>5.01</v>
      </c>
      <c r="IB39" s="22" t="s">
        <v>85</v>
      </c>
      <c r="IC39" s="22" t="s">
        <v>122</v>
      </c>
      <c r="IE39" s="23"/>
      <c r="IF39" s="23"/>
      <c r="IG39" s="23"/>
      <c r="IH39" s="23"/>
      <c r="II39" s="23"/>
    </row>
    <row r="40" spans="1:243" s="22" customFormat="1" ht="28.5">
      <c r="A40" s="59">
        <v>5.02</v>
      </c>
      <c r="B40" s="60" t="s">
        <v>206</v>
      </c>
      <c r="C40" s="39" t="s">
        <v>123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5.02</v>
      </c>
      <c r="IB40" s="22" t="s">
        <v>206</v>
      </c>
      <c r="IC40" s="22" t="s">
        <v>123</v>
      </c>
      <c r="IE40" s="23"/>
      <c r="IF40" s="23"/>
      <c r="IG40" s="23"/>
      <c r="IH40" s="23"/>
      <c r="II40" s="23"/>
    </row>
    <row r="41" spans="1:243" s="22" customFormat="1" ht="34.5" customHeight="1">
      <c r="A41" s="59">
        <v>5.03</v>
      </c>
      <c r="B41" s="60" t="s">
        <v>86</v>
      </c>
      <c r="C41" s="39" t="s">
        <v>124</v>
      </c>
      <c r="D41" s="61">
        <v>1.17</v>
      </c>
      <c r="E41" s="62" t="s">
        <v>52</v>
      </c>
      <c r="F41" s="63">
        <v>3880.18</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4540</v>
      </c>
      <c r="BB41" s="54">
        <f t="shared" si="2"/>
        <v>4540</v>
      </c>
      <c r="BC41" s="50" t="str">
        <f t="shared" si="3"/>
        <v>INR  Four Thousand Five Hundred &amp; Forty  Only</v>
      </c>
      <c r="IA41" s="22">
        <v>5.03</v>
      </c>
      <c r="IB41" s="22" t="s">
        <v>86</v>
      </c>
      <c r="IC41" s="22" t="s">
        <v>124</v>
      </c>
      <c r="ID41" s="22">
        <v>1.17</v>
      </c>
      <c r="IE41" s="23" t="s">
        <v>52</v>
      </c>
      <c r="IF41" s="23"/>
      <c r="IG41" s="23"/>
      <c r="IH41" s="23"/>
      <c r="II41" s="23"/>
    </row>
    <row r="42" spans="1:243" s="22" customFormat="1" ht="128.25">
      <c r="A42" s="59">
        <v>5.04</v>
      </c>
      <c r="B42" s="60" t="s">
        <v>87</v>
      </c>
      <c r="C42" s="39" t="s">
        <v>125</v>
      </c>
      <c r="D42" s="61">
        <v>2</v>
      </c>
      <c r="E42" s="62" t="s">
        <v>65</v>
      </c>
      <c r="F42" s="63">
        <v>708.59</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1417</v>
      </c>
      <c r="BB42" s="54">
        <f t="shared" si="2"/>
        <v>1417</v>
      </c>
      <c r="BC42" s="50" t="str">
        <f t="shared" si="3"/>
        <v>INR  One Thousand Four Hundred &amp; Seventeen  Only</v>
      </c>
      <c r="IA42" s="22">
        <v>5.04</v>
      </c>
      <c r="IB42" s="22" t="s">
        <v>87</v>
      </c>
      <c r="IC42" s="22" t="s">
        <v>125</v>
      </c>
      <c r="ID42" s="22">
        <v>2</v>
      </c>
      <c r="IE42" s="23" t="s">
        <v>65</v>
      </c>
      <c r="IF42" s="23"/>
      <c r="IG42" s="23"/>
      <c r="IH42" s="23"/>
      <c r="II42" s="23"/>
    </row>
    <row r="43" spans="1:243" s="22" customFormat="1" ht="213.75">
      <c r="A43" s="59">
        <v>5.05</v>
      </c>
      <c r="B43" s="60" t="s">
        <v>88</v>
      </c>
      <c r="C43" s="39" t="s">
        <v>126</v>
      </c>
      <c r="D43" s="61">
        <v>9</v>
      </c>
      <c r="E43" s="62" t="s">
        <v>52</v>
      </c>
      <c r="F43" s="63">
        <v>932.44</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8392</v>
      </c>
      <c r="BB43" s="54">
        <f t="shared" si="2"/>
        <v>8392</v>
      </c>
      <c r="BC43" s="50" t="str">
        <f t="shared" si="3"/>
        <v>INR  Eight Thousand Three Hundred &amp; Ninety Two  Only</v>
      </c>
      <c r="IA43" s="22">
        <v>5.05</v>
      </c>
      <c r="IB43" s="22" t="s">
        <v>88</v>
      </c>
      <c r="IC43" s="22" t="s">
        <v>126</v>
      </c>
      <c r="ID43" s="22">
        <v>9</v>
      </c>
      <c r="IE43" s="23" t="s">
        <v>52</v>
      </c>
      <c r="IF43" s="23"/>
      <c r="IG43" s="23"/>
      <c r="IH43" s="23"/>
      <c r="II43" s="23"/>
    </row>
    <row r="44" spans="1:243" s="22" customFormat="1" ht="15.75">
      <c r="A44" s="59">
        <v>6</v>
      </c>
      <c r="B44" s="60" t="s">
        <v>207</v>
      </c>
      <c r="C44" s="39" t="s">
        <v>127</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6</v>
      </c>
      <c r="IB44" s="22" t="s">
        <v>207</v>
      </c>
      <c r="IC44" s="22" t="s">
        <v>127</v>
      </c>
      <c r="IE44" s="23"/>
      <c r="IF44" s="23"/>
      <c r="IG44" s="23"/>
      <c r="IH44" s="23"/>
      <c r="II44" s="23"/>
    </row>
    <row r="45" spans="1:243" s="22" customFormat="1" ht="85.5">
      <c r="A45" s="63">
        <v>6.01</v>
      </c>
      <c r="B45" s="60" t="s">
        <v>208</v>
      </c>
      <c r="C45" s="39" t="s">
        <v>128</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6.01</v>
      </c>
      <c r="IB45" s="22" t="s">
        <v>208</v>
      </c>
      <c r="IC45" s="22" t="s">
        <v>128</v>
      </c>
      <c r="IE45" s="23"/>
      <c r="IF45" s="23"/>
      <c r="IG45" s="23"/>
      <c r="IH45" s="23"/>
      <c r="II45" s="23"/>
    </row>
    <row r="46" spans="1:243" s="22" customFormat="1" ht="28.5">
      <c r="A46" s="59">
        <v>6.02</v>
      </c>
      <c r="B46" s="60" t="s">
        <v>209</v>
      </c>
      <c r="C46" s="39" t="s">
        <v>129</v>
      </c>
      <c r="D46" s="61">
        <v>106</v>
      </c>
      <c r="E46" s="62" t="s">
        <v>66</v>
      </c>
      <c r="F46" s="63">
        <v>158.7</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16822</v>
      </c>
      <c r="BB46" s="54">
        <f>BA46+SUM(N46:AZ46)</f>
        <v>16822</v>
      </c>
      <c r="BC46" s="50" t="str">
        <f>SpellNumber(L46,BB46)</f>
        <v>INR  Sixteen Thousand Eight Hundred &amp; Twenty Two  Only</v>
      </c>
      <c r="IA46" s="22">
        <v>6.02</v>
      </c>
      <c r="IB46" s="22" t="s">
        <v>209</v>
      </c>
      <c r="IC46" s="22" t="s">
        <v>129</v>
      </c>
      <c r="ID46" s="22">
        <v>106</v>
      </c>
      <c r="IE46" s="23" t="s">
        <v>66</v>
      </c>
      <c r="IF46" s="23"/>
      <c r="IG46" s="23"/>
      <c r="IH46" s="23"/>
      <c r="II46" s="23"/>
    </row>
    <row r="47" spans="1:243" s="22" customFormat="1" ht="42.75">
      <c r="A47" s="59">
        <v>6.03</v>
      </c>
      <c r="B47" s="60" t="s">
        <v>210</v>
      </c>
      <c r="C47" s="39" t="s">
        <v>130</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6.03</v>
      </c>
      <c r="IB47" s="22" t="s">
        <v>210</v>
      </c>
      <c r="IC47" s="22" t="s">
        <v>130</v>
      </c>
      <c r="IE47" s="23"/>
      <c r="IF47" s="23"/>
      <c r="IG47" s="23"/>
      <c r="IH47" s="23"/>
      <c r="II47" s="23"/>
    </row>
    <row r="48" spans="1:243" s="22" customFormat="1" ht="28.5">
      <c r="A48" s="59">
        <v>6.04</v>
      </c>
      <c r="B48" s="60" t="s">
        <v>211</v>
      </c>
      <c r="C48" s="39" t="s">
        <v>131</v>
      </c>
      <c r="D48" s="61">
        <v>1</v>
      </c>
      <c r="E48" s="62" t="s">
        <v>65</v>
      </c>
      <c r="F48" s="63">
        <v>145.46</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145</v>
      </c>
      <c r="BB48" s="54">
        <f>BA48+SUM(N48:AZ48)</f>
        <v>145</v>
      </c>
      <c r="BC48" s="50" t="str">
        <f>SpellNumber(L48,BB48)</f>
        <v>INR  One Hundred &amp; Forty Five  Only</v>
      </c>
      <c r="IA48" s="22">
        <v>6.04</v>
      </c>
      <c r="IB48" s="22" t="s">
        <v>211</v>
      </c>
      <c r="IC48" s="22" t="s">
        <v>131</v>
      </c>
      <c r="ID48" s="22">
        <v>1</v>
      </c>
      <c r="IE48" s="23" t="s">
        <v>65</v>
      </c>
      <c r="IF48" s="23"/>
      <c r="IG48" s="23"/>
      <c r="IH48" s="23"/>
      <c r="II48" s="23"/>
    </row>
    <row r="49" spans="1:243" s="22" customFormat="1" ht="57">
      <c r="A49" s="59">
        <v>6.05</v>
      </c>
      <c r="B49" s="60" t="s">
        <v>181</v>
      </c>
      <c r="C49" s="39" t="s">
        <v>132</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6.05</v>
      </c>
      <c r="IB49" s="22" t="s">
        <v>181</v>
      </c>
      <c r="IC49" s="22" t="s">
        <v>132</v>
      </c>
      <c r="IE49" s="23"/>
      <c r="IF49" s="23"/>
      <c r="IG49" s="23"/>
      <c r="IH49" s="23"/>
      <c r="II49" s="23"/>
    </row>
    <row r="50" spans="1:243" s="22" customFormat="1" ht="15.75">
      <c r="A50" s="59">
        <v>6.06</v>
      </c>
      <c r="B50" s="60" t="s">
        <v>78</v>
      </c>
      <c r="C50" s="39" t="s">
        <v>133</v>
      </c>
      <c r="D50" s="61">
        <v>2</v>
      </c>
      <c r="E50" s="62" t="s">
        <v>65</v>
      </c>
      <c r="F50" s="63">
        <v>30.86</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ROUND(total_amount_ba($B$2,$D$2,D50,F50,J50,K50,M50),0)</f>
        <v>62</v>
      </c>
      <c r="BB50" s="54">
        <f>BA50+SUM(N50:AZ50)</f>
        <v>62</v>
      </c>
      <c r="BC50" s="50" t="str">
        <f>SpellNumber(L50,BB50)</f>
        <v>INR  Sixty Two Only</v>
      </c>
      <c r="IA50" s="22">
        <v>6.06</v>
      </c>
      <c r="IB50" s="22" t="s">
        <v>78</v>
      </c>
      <c r="IC50" s="22" t="s">
        <v>133</v>
      </c>
      <c r="ID50" s="22">
        <v>2</v>
      </c>
      <c r="IE50" s="23" t="s">
        <v>65</v>
      </c>
      <c r="IF50" s="23"/>
      <c r="IG50" s="23"/>
      <c r="IH50" s="23"/>
      <c r="II50" s="23"/>
    </row>
    <row r="51" spans="1:243" s="22" customFormat="1" ht="15.75">
      <c r="A51" s="59">
        <v>6.07</v>
      </c>
      <c r="B51" s="60" t="s">
        <v>182</v>
      </c>
      <c r="C51" s="39" t="s">
        <v>134</v>
      </c>
      <c r="D51" s="61">
        <v>4</v>
      </c>
      <c r="E51" s="62" t="s">
        <v>65</v>
      </c>
      <c r="F51" s="63">
        <v>24.76</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ROUND(total_amount_ba($B$2,$D$2,D51,F51,J51,K51,M51),0)</f>
        <v>99</v>
      </c>
      <c r="BB51" s="54">
        <f>BA51+SUM(N51:AZ51)</f>
        <v>99</v>
      </c>
      <c r="BC51" s="50" t="str">
        <f>SpellNumber(L51,BB51)</f>
        <v>INR  Ninety Nine Only</v>
      </c>
      <c r="IA51" s="22">
        <v>6.07</v>
      </c>
      <c r="IB51" s="22" t="s">
        <v>182</v>
      </c>
      <c r="IC51" s="22" t="s">
        <v>134</v>
      </c>
      <c r="ID51" s="22">
        <v>4</v>
      </c>
      <c r="IE51" s="23" t="s">
        <v>65</v>
      </c>
      <c r="IF51" s="23"/>
      <c r="IG51" s="23"/>
      <c r="IH51" s="23"/>
      <c r="II51" s="23"/>
    </row>
    <row r="52" spans="1:243" s="22" customFormat="1" ht="49.5" customHeight="1">
      <c r="A52" s="59">
        <v>6.08</v>
      </c>
      <c r="B52" s="60" t="s">
        <v>79</v>
      </c>
      <c r="C52" s="39" t="s">
        <v>135</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6.08</v>
      </c>
      <c r="IB52" s="22" t="s">
        <v>79</v>
      </c>
      <c r="IC52" s="22" t="s">
        <v>135</v>
      </c>
      <c r="IE52" s="23"/>
      <c r="IF52" s="23"/>
      <c r="IG52" s="23"/>
      <c r="IH52" s="23"/>
      <c r="II52" s="23"/>
    </row>
    <row r="53" spans="1:243" s="22" customFormat="1" ht="28.5">
      <c r="A53" s="59">
        <v>6.09</v>
      </c>
      <c r="B53" s="60" t="s">
        <v>212</v>
      </c>
      <c r="C53" s="39" t="s">
        <v>136</v>
      </c>
      <c r="D53" s="61">
        <v>4</v>
      </c>
      <c r="E53" s="62" t="s">
        <v>65</v>
      </c>
      <c r="F53" s="63">
        <v>45.5</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ROUND(total_amount_ba($B$2,$D$2,D53,F53,J53,K53,M53),0)</f>
        <v>182</v>
      </c>
      <c r="BB53" s="54">
        <f>BA53+SUM(N53:AZ53)</f>
        <v>182</v>
      </c>
      <c r="BC53" s="50" t="str">
        <f>SpellNumber(L53,BB53)</f>
        <v>INR  One Hundred &amp; Eighty Two  Only</v>
      </c>
      <c r="IA53" s="22">
        <v>6.09</v>
      </c>
      <c r="IB53" s="22" t="s">
        <v>212</v>
      </c>
      <c r="IC53" s="22" t="s">
        <v>136</v>
      </c>
      <c r="ID53" s="22">
        <v>4</v>
      </c>
      <c r="IE53" s="23" t="s">
        <v>65</v>
      </c>
      <c r="IF53" s="23"/>
      <c r="IG53" s="23"/>
      <c r="IH53" s="23"/>
      <c r="II53" s="23"/>
    </row>
    <row r="54" spans="1:243" s="22" customFormat="1" ht="21.75" customHeight="1">
      <c r="A54" s="59">
        <v>7</v>
      </c>
      <c r="B54" s="60" t="s">
        <v>183</v>
      </c>
      <c r="C54" s="39" t="s">
        <v>137</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7</v>
      </c>
      <c r="IB54" s="22" t="s">
        <v>183</v>
      </c>
      <c r="IC54" s="22" t="s">
        <v>137</v>
      </c>
      <c r="IE54" s="23"/>
      <c r="IF54" s="23"/>
      <c r="IG54" s="23"/>
      <c r="IH54" s="23"/>
      <c r="II54" s="23"/>
    </row>
    <row r="55" spans="1:243" s="22" customFormat="1" ht="20.25" customHeight="1">
      <c r="A55" s="59">
        <v>7.01</v>
      </c>
      <c r="B55" s="60" t="s">
        <v>213</v>
      </c>
      <c r="C55" s="39" t="s">
        <v>138</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7.01</v>
      </c>
      <c r="IB55" s="22" t="s">
        <v>213</v>
      </c>
      <c r="IC55" s="22" t="s">
        <v>138</v>
      </c>
      <c r="IE55" s="23"/>
      <c r="IF55" s="23"/>
      <c r="IG55" s="23"/>
      <c r="IH55" s="23"/>
      <c r="II55" s="23"/>
    </row>
    <row r="56" spans="1:243" s="22" customFormat="1" ht="30.75" customHeight="1">
      <c r="A56" s="59">
        <v>7.02</v>
      </c>
      <c r="B56" s="60" t="s">
        <v>214</v>
      </c>
      <c r="C56" s="39" t="s">
        <v>139</v>
      </c>
      <c r="D56" s="61">
        <v>95</v>
      </c>
      <c r="E56" s="62" t="s">
        <v>66</v>
      </c>
      <c r="F56" s="63">
        <v>154.01</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ROUND(total_amount_ba($B$2,$D$2,D56,F56,J56,K56,M56),0)</f>
        <v>14631</v>
      </c>
      <c r="BB56" s="54">
        <f>BA56+SUM(N56:AZ56)</f>
        <v>14631</v>
      </c>
      <c r="BC56" s="50" t="str">
        <f>SpellNumber(L56,BB56)</f>
        <v>INR  Fourteen Thousand Six Hundred &amp; Thirty One  Only</v>
      </c>
      <c r="IA56" s="22">
        <v>7.02</v>
      </c>
      <c r="IB56" s="22" t="s">
        <v>214</v>
      </c>
      <c r="IC56" s="22" t="s">
        <v>139</v>
      </c>
      <c r="ID56" s="22">
        <v>95</v>
      </c>
      <c r="IE56" s="23" t="s">
        <v>66</v>
      </c>
      <c r="IF56" s="23"/>
      <c r="IG56" s="23"/>
      <c r="IH56" s="23"/>
      <c r="II56" s="23"/>
    </row>
    <row r="57" spans="1:243" s="22" customFormat="1" ht="48.75" customHeight="1">
      <c r="A57" s="59">
        <v>7.03</v>
      </c>
      <c r="B57" s="64" t="s">
        <v>215</v>
      </c>
      <c r="C57" s="39" t="s">
        <v>140</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22">
        <v>7.03</v>
      </c>
      <c r="IB57" s="22" t="s">
        <v>215</v>
      </c>
      <c r="IC57" s="22" t="s">
        <v>140</v>
      </c>
      <c r="IE57" s="23"/>
      <c r="IF57" s="23"/>
      <c r="IG57" s="23"/>
      <c r="IH57" s="23"/>
      <c r="II57" s="23"/>
    </row>
    <row r="58" spans="1:243" s="22" customFormat="1" ht="71.25">
      <c r="A58" s="59">
        <v>7.04</v>
      </c>
      <c r="B58" s="64" t="s">
        <v>216</v>
      </c>
      <c r="C58" s="39" t="s">
        <v>141</v>
      </c>
      <c r="D58" s="61">
        <v>17.85</v>
      </c>
      <c r="E58" s="62" t="s">
        <v>66</v>
      </c>
      <c r="F58" s="63">
        <v>100.52</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ROUND(total_amount_ba($B$2,$D$2,D58,F58,J58,K58,M58),0)</f>
        <v>1794</v>
      </c>
      <c r="BB58" s="54">
        <f>BA58+SUM(N58:AZ58)</f>
        <v>1794</v>
      </c>
      <c r="BC58" s="50" t="str">
        <f>SpellNumber(L58,BB58)</f>
        <v>INR  One Thousand Seven Hundred &amp; Ninety Four  Only</v>
      </c>
      <c r="IA58" s="22">
        <v>7.04</v>
      </c>
      <c r="IB58" s="22" t="s">
        <v>216</v>
      </c>
      <c r="IC58" s="22" t="s">
        <v>141</v>
      </c>
      <c r="ID58" s="22">
        <v>17.85</v>
      </c>
      <c r="IE58" s="23" t="s">
        <v>66</v>
      </c>
      <c r="IF58" s="23"/>
      <c r="IG58" s="23"/>
      <c r="IH58" s="23"/>
      <c r="II58" s="23"/>
    </row>
    <row r="59" spans="1:243" s="22" customFormat="1" ht="76.5" customHeight="1">
      <c r="A59" s="63">
        <v>7.05</v>
      </c>
      <c r="B59" s="60" t="s">
        <v>217</v>
      </c>
      <c r="C59" s="39" t="s">
        <v>142</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7.05</v>
      </c>
      <c r="IB59" s="22" t="s">
        <v>217</v>
      </c>
      <c r="IC59" s="22" t="s">
        <v>142</v>
      </c>
      <c r="IE59" s="23"/>
      <c r="IF59" s="23"/>
      <c r="IG59" s="23"/>
      <c r="IH59" s="23"/>
      <c r="II59" s="23"/>
    </row>
    <row r="60" spans="1:243" s="22" customFormat="1" ht="39.75" customHeight="1">
      <c r="A60" s="59">
        <v>7.06</v>
      </c>
      <c r="B60" s="60" t="s">
        <v>218</v>
      </c>
      <c r="C60" s="39" t="s">
        <v>143</v>
      </c>
      <c r="D60" s="61">
        <v>335</v>
      </c>
      <c r="E60" s="62" t="s">
        <v>66</v>
      </c>
      <c r="F60" s="63">
        <v>124.76</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ROUND(total_amount_ba($B$2,$D$2,D60,F60,J60,K60,M60),0)</f>
        <v>41795</v>
      </c>
      <c r="BB60" s="54">
        <f>BA60+SUM(N60:AZ60)</f>
        <v>41795</v>
      </c>
      <c r="BC60" s="50" t="str">
        <f>SpellNumber(L60,BB60)</f>
        <v>INR  Forty One Thousand Seven Hundred &amp; Ninety Five  Only</v>
      </c>
      <c r="IA60" s="22">
        <v>7.06</v>
      </c>
      <c r="IB60" s="22" t="s">
        <v>218</v>
      </c>
      <c r="IC60" s="22" t="s">
        <v>143</v>
      </c>
      <c r="ID60" s="22">
        <v>335</v>
      </c>
      <c r="IE60" s="23" t="s">
        <v>66</v>
      </c>
      <c r="IF60" s="23"/>
      <c r="IG60" s="23"/>
      <c r="IH60" s="23"/>
      <c r="II60" s="23"/>
    </row>
    <row r="61" spans="1:243" s="22" customFormat="1" ht="57">
      <c r="A61" s="59">
        <v>7.07</v>
      </c>
      <c r="B61" s="60" t="s">
        <v>219</v>
      </c>
      <c r="C61" s="39" t="s">
        <v>144</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7.07</v>
      </c>
      <c r="IB61" s="22" t="s">
        <v>219</v>
      </c>
      <c r="IC61" s="22" t="s">
        <v>144</v>
      </c>
      <c r="IE61" s="23"/>
      <c r="IF61" s="23"/>
      <c r="IG61" s="23"/>
      <c r="IH61" s="23"/>
      <c r="II61" s="23"/>
    </row>
    <row r="62" spans="1:243" s="22" customFormat="1" ht="28.5">
      <c r="A62" s="63">
        <v>7.08</v>
      </c>
      <c r="B62" s="60" t="s">
        <v>220</v>
      </c>
      <c r="C62" s="39" t="s">
        <v>145</v>
      </c>
      <c r="D62" s="61">
        <v>11</v>
      </c>
      <c r="E62" s="62" t="s">
        <v>52</v>
      </c>
      <c r="F62" s="63">
        <v>824.46</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ROUND(total_amount_ba($B$2,$D$2,D62,F62,J62,K62,M62),0)</f>
        <v>9069</v>
      </c>
      <c r="BB62" s="54">
        <f>BA62+SUM(N62:AZ62)</f>
        <v>9069</v>
      </c>
      <c r="BC62" s="50" t="str">
        <f>SpellNumber(L62,BB62)</f>
        <v>INR  Nine Thousand  &amp;Sixty Nine  Only</v>
      </c>
      <c r="IA62" s="22">
        <v>7.08</v>
      </c>
      <c r="IB62" s="22" t="s">
        <v>220</v>
      </c>
      <c r="IC62" s="22" t="s">
        <v>145</v>
      </c>
      <c r="ID62" s="22">
        <v>11</v>
      </c>
      <c r="IE62" s="23" t="s">
        <v>52</v>
      </c>
      <c r="IF62" s="23"/>
      <c r="IG62" s="23"/>
      <c r="IH62" s="23"/>
      <c r="II62" s="23"/>
    </row>
    <row r="63" spans="1:243" s="22" customFormat="1" ht="15.75">
      <c r="A63" s="59">
        <v>8</v>
      </c>
      <c r="B63" s="64" t="s">
        <v>184</v>
      </c>
      <c r="C63" s="39" t="s">
        <v>146</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22">
        <v>8</v>
      </c>
      <c r="IB63" s="22" t="s">
        <v>184</v>
      </c>
      <c r="IC63" s="22" t="s">
        <v>146</v>
      </c>
      <c r="IE63" s="23"/>
      <c r="IF63" s="23"/>
      <c r="IG63" s="23"/>
      <c r="IH63" s="23"/>
      <c r="II63" s="23"/>
    </row>
    <row r="64" spans="1:243" s="22" customFormat="1" ht="47.25" customHeight="1">
      <c r="A64" s="59">
        <v>8.01</v>
      </c>
      <c r="B64" s="64" t="s">
        <v>221</v>
      </c>
      <c r="C64" s="39" t="s">
        <v>147</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8.01</v>
      </c>
      <c r="IB64" s="22" t="s">
        <v>221</v>
      </c>
      <c r="IC64" s="22" t="s">
        <v>147</v>
      </c>
      <c r="IE64" s="23"/>
      <c r="IF64" s="23"/>
      <c r="IG64" s="23"/>
      <c r="IH64" s="23"/>
      <c r="II64" s="23"/>
    </row>
    <row r="65" spans="1:243" s="22" customFormat="1" ht="28.5">
      <c r="A65" s="63">
        <v>8.02</v>
      </c>
      <c r="B65" s="60" t="s">
        <v>222</v>
      </c>
      <c r="C65" s="39" t="s">
        <v>148</v>
      </c>
      <c r="D65" s="61">
        <v>7</v>
      </c>
      <c r="E65" s="62" t="s">
        <v>52</v>
      </c>
      <c r="F65" s="63">
        <v>477.86</v>
      </c>
      <c r="G65" s="40"/>
      <c r="H65" s="24"/>
      <c r="I65" s="47" t="s">
        <v>38</v>
      </c>
      <c r="J65" s="48">
        <f>IF(I65="Less(-)",-1,1)</f>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ROUND(total_amount_ba($B$2,$D$2,D65,F65,J65,K65,M65),0)</f>
        <v>3345</v>
      </c>
      <c r="BB65" s="54">
        <f>BA65+SUM(N65:AZ65)</f>
        <v>3345</v>
      </c>
      <c r="BC65" s="50" t="str">
        <f>SpellNumber(L65,BB65)</f>
        <v>INR  Three Thousand Three Hundred &amp; Forty Five  Only</v>
      </c>
      <c r="IA65" s="22">
        <v>8.02</v>
      </c>
      <c r="IB65" s="22" t="s">
        <v>222</v>
      </c>
      <c r="IC65" s="22" t="s">
        <v>148</v>
      </c>
      <c r="ID65" s="22">
        <v>7</v>
      </c>
      <c r="IE65" s="23" t="s">
        <v>52</v>
      </c>
      <c r="IF65" s="23"/>
      <c r="IG65" s="23"/>
      <c r="IH65" s="23"/>
      <c r="II65" s="23"/>
    </row>
    <row r="66" spans="1:243" s="22" customFormat="1" ht="33" customHeight="1">
      <c r="A66" s="59">
        <v>8.03</v>
      </c>
      <c r="B66" s="60" t="s">
        <v>223</v>
      </c>
      <c r="C66" s="39" t="s">
        <v>149</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8.03</v>
      </c>
      <c r="IB66" s="22" t="s">
        <v>223</v>
      </c>
      <c r="IC66" s="22" t="s">
        <v>149</v>
      </c>
      <c r="IE66" s="23"/>
      <c r="IF66" s="23"/>
      <c r="IG66" s="23"/>
      <c r="IH66" s="23"/>
      <c r="II66" s="23"/>
    </row>
    <row r="67" spans="1:243" s="22" customFormat="1" ht="28.5">
      <c r="A67" s="59">
        <v>8.04</v>
      </c>
      <c r="B67" s="60" t="s">
        <v>224</v>
      </c>
      <c r="C67" s="39" t="s">
        <v>150</v>
      </c>
      <c r="D67" s="61">
        <v>7.11</v>
      </c>
      <c r="E67" s="62" t="s">
        <v>52</v>
      </c>
      <c r="F67" s="63">
        <v>1285.83</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ROUND(total_amount_ba($B$2,$D$2,D67,F67,J67,K67,M67),0)</f>
        <v>9142</v>
      </c>
      <c r="BB67" s="54">
        <f>BA67+SUM(N67:AZ67)</f>
        <v>9142</v>
      </c>
      <c r="BC67" s="50" t="str">
        <f>SpellNumber(L67,BB67)</f>
        <v>INR  Nine Thousand One Hundred &amp; Forty Two  Only</v>
      </c>
      <c r="IA67" s="22">
        <v>8.04</v>
      </c>
      <c r="IB67" s="22" t="s">
        <v>224</v>
      </c>
      <c r="IC67" s="22" t="s">
        <v>150</v>
      </c>
      <c r="ID67" s="22">
        <v>7.11</v>
      </c>
      <c r="IE67" s="23" t="s">
        <v>52</v>
      </c>
      <c r="IF67" s="23"/>
      <c r="IG67" s="23"/>
      <c r="IH67" s="23"/>
      <c r="II67" s="23"/>
    </row>
    <row r="68" spans="1:243" s="22" customFormat="1" ht="185.25">
      <c r="A68" s="63">
        <v>8.05</v>
      </c>
      <c r="B68" s="60" t="s">
        <v>225</v>
      </c>
      <c r="C68" s="39" t="s">
        <v>151</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8.05</v>
      </c>
      <c r="IB68" s="22" t="s">
        <v>225</v>
      </c>
      <c r="IC68" s="22" t="s">
        <v>151</v>
      </c>
      <c r="IE68" s="23"/>
      <c r="IF68" s="23"/>
      <c r="IG68" s="23"/>
      <c r="IH68" s="23"/>
      <c r="II68" s="23"/>
    </row>
    <row r="69" spans="1:243" s="22" customFormat="1" ht="28.5">
      <c r="A69" s="59">
        <v>8.06</v>
      </c>
      <c r="B69" s="64" t="s">
        <v>224</v>
      </c>
      <c r="C69" s="39" t="s">
        <v>152</v>
      </c>
      <c r="D69" s="61">
        <v>66</v>
      </c>
      <c r="E69" s="62" t="s">
        <v>52</v>
      </c>
      <c r="F69" s="63">
        <v>1348</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ROUND(total_amount_ba($B$2,$D$2,D69,F69,J69,K69,M69),0)</f>
        <v>88968</v>
      </c>
      <c r="BB69" s="54">
        <f>BA69+SUM(N69:AZ69)</f>
        <v>88968</v>
      </c>
      <c r="BC69" s="50" t="str">
        <f>SpellNumber(L69,BB69)</f>
        <v>INR  Eighty Eight Thousand Nine Hundred &amp; Sixty Eight  Only</v>
      </c>
      <c r="IA69" s="22">
        <v>8.06</v>
      </c>
      <c r="IB69" s="22" t="s">
        <v>224</v>
      </c>
      <c r="IC69" s="22" t="s">
        <v>152</v>
      </c>
      <c r="ID69" s="22">
        <v>66</v>
      </c>
      <c r="IE69" s="23" t="s">
        <v>52</v>
      </c>
      <c r="IF69" s="23"/>
      <c r="IG69" s="23"/>
      <c r="IH69" s="23"/>
      <c r="II69" s="23"/>
    </row>
    <row r="70" spans="1:243" s="22" customFormat="1" ht="15.75">
      <c r="A70" s="59">
        <v>9</v>
      </c>
      <c r="B70" s="64" t="s">
        <v>73</v>
      </c>
      <c r="C70" s="39" t="s">
        <v>153</v>
      </c>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4"/>
      <c r="IA70" s="22">
        <v>9</v>
      </c>
      <c r="IB70" s="22" t="s">
        <v>73</v>
      </c>
      <c r="IC70" s="22" t="s">
        <v>153</v>
      </c>
      <c r="IE70" s="23"/>
      <c r="IF70" s="23"/>
      <c r="IG70" s="23"/>
      <c r="IH70" s="23"/>
      <c r="II70" s="23"/>
    </row>
    <row r="71" spans="1:243" s="22" customFormat="1" ht="270.75">
      <c r="A71" s="63">
        <v>9.01</v>
      </c>
      <c r="B71" s="60" t="s">
        <v>226</v>
      </c>
      <c r="C71" s="39" t="s">
        <v>154</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9.01</v>
      </c>
      <c r="IB71" s="22" t="s">
        <v>226</v>
      </c>
      <c r="IC71" s="22" t="s">
        <v>154</v>
      </c>
      <c r="IE71" s="23"/>
      <c r="IF71" s="23"/>
      <c r="IG71" s="23"/>
      <c r="IH71" s="23"/>
      <c r="II71" s="23"/>
    </row>
    <row r="72" spans="1:243" s="22" customFormat="1" ht="42.75">
      <c r="A72" s="59">
        <v>9.02</v>
      </c>
      <c r="B72" s="60" t="s">
        <v>227</v>
      </c>
      <c r="C72" s="39" t="s">
        <v>155</v>
      </c>
      <c r="D72" s="61">
        <v>10.44</v>
      </c>
      <c r="E72" s="62" t="s">
        <v>52</v>
      </c>
      <c r="F72" s="63">
        <v>1033.97</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ROUND(total_amount_ba($B$2,$D$2,D72,F72,J72,K72,M72),0)</f>
        <v>10795</v>
      </c>
      <c r="BB72" s="54">
        <f>BA72+SUM(N72:AZ72)</f>
        <v>10795</v>
      </c>
      <c r="BC72" s="50" t="str">
        <f>SpellNumber(L72,BB72)</f>
        <v>INR  Ten Thousand Seven Hundred &amp; Ninety Five  Only</v>
      </c>
      <c r="IA72" s="22">
        <v>9.02</v>
      </c>
      <c r="IB72" s="22" t="s">
        <v>227</v>
      </c>
      <c r="IC72" s="22" t="s">
        <v>155</v>
      </c>
      <c r="ID72" s="22">
        <v>10.44</v>
      </c>
      <c r="IE72" s="23" t="s">
        <v>52</v>
      </c>
      <c r="IF72" s="23"/>
      <c r="IG72" s="23"/>
      <c r="IH72" s="23"/>
      <c r="II72" s="23"/>
    </row>
    <row r="73" spans="1:243" s="22" customFormat="1" ht="15.75">
      <c r="A73" s="59">
        <v>10</v>
      </c>
      <c r="B73" s="60" t="s">
        <v>53</v>
      </c>
      <c r="C73" s="39" t="s">
        <v>156</v>
      </c>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4"/>
      <c r="IA73" s="22">
        <v>10</v>
      </c>
      <c r="IB73" s="22" t="s">
        <v>53</v>
      </c>
      <c r="IC73" s="22" t="s">
        <v>156</v>
      </c>
      <c r="IE73" s="23"/>
      <c r="IF73" s="23"/>
      <c r="IG73" s="23"/>
      <c r="IH73" s="23"/>
      <c r="II73" s="23"/>
    </row>
    <row r="74" spans="1:243" s="22" customFormat="1" ht="20.25" customHeight="1">
      <c r="A74" s="63">
        <v>10.01</v>
      </c>
      <c r="B74" s="60" t="s">
        <v>228</v>
      </c>
      <c r="C74" s="39" t="s">
        <v>157</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22">
        <v>10.01</v>
      </c>
      <c r="IB74" s="22" t="s">
        <v>228</v>
      </c>
      <c r="IC74" s="22" t="s">
        <v>157</v>
      </c>
      <c r="IE74" s="23"/>
      <c r="IF74" s="23"/>
      <c r="IG74" s="23"/>
      <c r="IH74" s="23"/>
      <c r="II74" s="23"/>
    </row>
    <row r="75" spans="1:243" s="22" customFormat="1" ht="28.5">
      <c r="A75" s="59">
        <v>10.02</v>
      </c>
      <c r="B75" s="64" t="s">
        <v>186</v>
      </c>
      <c r="C75" s="39" t="s">
        <v>158</v>
      </c>
      <c r="D75" s="61">
        <v>12.5</v>
      </c>
      <c r="E75" s="62" t="s">
        <v>52</v>
      </c>
      <c r="F75" s="63">
        <v>258.08</v>
      </c>
      <c r="G75" s="40"/>
      <c r="H75" s="24"/>
      <c r="I75" s="47" t="s">
        <v>38</v>
      </c>
      <c r="J75" s="48">
        <f>IF(I75="Less(-)",-1,1)</f>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ROUND(total_amount_ba($B$2,$D$2,D75,F75,J75,K75,M75),0)</f>
        <v>3226</v>
      </c>
      <c r="BB75" s="54">
        <f>BA75+SUM(N75:AZ75)</f>
        <v>3226</v>
      </c>
      <c r="BC75" s="50" t="str">
        <f>SpellNumber(L75,BB75)</f>
        <v>INR  Three Thousand Two Hundred &amp; Twenty Six  Only</v>
      </c>
      <c r="IA75" s="22">
        <v>10.02</v>
      </c>
      <c r="IB75" s="22" t="s">
        <v>186</v>
      </c>
      <c r="IC75" s="22" t="s">
        <v>158</v>
      </c>
      <c r="ID75" s="22">
        <v>12.5</v>
      </c>
      <c r="IE75" s="23" t="s">
        <v>52</v>
      </c>
      <c r="IF75" s="23"/>
      <c r="IG75" s="23"/>
      <c r="IH75" s="23"/>
      <c r="II75" s="23"/>
    </row>
    <row r="76" spans="1:243" s="22" customFormat="1" ht="35.25" customHeight="1">
      <c r="A76" s="59">
        <v>10.03</v>
      </c>
      <c r="B76" s="64" t="s">
        <v>185</v>
      </c>
      <c r="C76" s="39" t="s">
        <v>159</v>
      </c>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A76" s="22">
        <v>10.03</v>
      </c>
      <c r="IB76" s="22" t="s">
        <v>185</v>
      </c>
      <c r="IC76" s="22" t="s">
        <v>159</v>
      </c>
      <c r="IE76" s="23"/>
      <c r="IF76" s="23"/>
      <c r="IG76" s="23"/>
      <c r="IH76" s="23"/>
      <c r="II76" s="23"/>
    </row>
    <row r="77" spans="1:243" s="22" customFormat="1" ht="28.5">
      <c r="A77" s="63">
        <v>10.04</v>
      </c>
      <c r="B77" s="60" t="s">
        <v>186</v>
      </c>
      <c r="C77" s="39" t="s">
        <v>160</v>
      </c>
      <c r="D77" s="61">
        <v>191.11</v>
      </c>
      <c r="E77" s="62" t="s">
        <v>52</v>
      </c>
      <c r="F77" s="63">
        <v>297.32</v>
      </c>
      <c r="G77" s="40"/>
      <c r="H77" s="24"/>
      <c r="I77" s="47" t="s">
        <v>38</v>
      </c>
      <c r="J77" s="48">
        <f>IF(I77="Less(-)",-1,1)</f>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ROUND(total_amount_ba($B$2,$D$2,D77,F77,J77,K77,M77),0)</f>
        <v>56821</v>
      </c>
      <c r="BB77" s="54">
        <f>BA77+SUM(N77:AZ77)</f>
        <v>56821</v>
      </c>
      <c r="BC77" s="50" t="str">
        <f>SpellNumber(L77,BB77)</f>
        <v>INR  Fifty Six Thousand Eight Hundred &amp; Twenty One  Only</v>
      </c>
      <c r="IA77" s="22">
        <v>10.04</v>
      </c>
      <c r="IB77" s="22" t="s">
        <v>186</v>
      </c>
      <c r="IC77" s="22" t="s">
        <v>160</v>
      </c>
      <c r="ID77" s="22">
        <v>191.11</v>
      </c>
      <c r="IE77" s="23" t="s">
        <v>52</v>
      </c>
      <c r="IF77" s="23"/>
      <c r="IG77" s="23"/>
      <c r="IH77" s="23"/>
      <c r="II77" s="23"/>
    </row>
    <row r="78" spans="1:243" s="22" customFormat="1" ht="33.75" customHeight="1">
      <c r="A78" s="59">
        <v>10.05</v>
      </c>
      <c r="B78" s="60" t="s">
        <v>229</v>
      </c>
      <c r="C78" s="39" t="s">
        <v>161</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2">
        <v>10.05</v>
      </c>
      <c r="IB78" s="22" t="s">
        <v>229</v>
      </c>
      <c r="IC78" s="22" t="s">
        <v>161</v>
      </c>
      <c r="IE78" s="23"/>
      <c r="IF78" s="23"/>
      <c r="IG78" s="23"/>
      <c r="IH78" s="23"/>
      <c r="II78" s="23"/>
    </row>
    <row r="79" spans="1:243" s="22" customFormat="1" ht="28.5">
      <c r="A79" s="59">
        <v>10.06</v>
      </c>
      <c r="B79" s="60" t="s">
        <v>230</v>
      </c>
      <c r="C79" s="39" t="s">
        <v>162</v>
      </c>
      <c r="D79" s="61">
        <v>50.4</v>
      </c>
      <c r="E79" s="62" t="s">
        <v>52</v>
      </c>
      <c r="F79" s="63">
        <v>187.98</v>
      </c>
      <c r="G79" s="40"/>
      <c r="H79" s="24"/>
      <c r="I79" s="47" t="s">
        <v>38</v>
      </c>
      <c r="J79" s="48">
        <f aca="true" t="shared" si="4" ref="J79:J108">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 aca="true" t="shared" si="5" ref="BA79:BA108">ROUND(total_amount_ba($B$2,$D$2,D79,F79,J79,K79,M79),0)</f>
        <v>9474</v>
      </c>
      <c r="BB79" s="54">
        <f aca="true" t="shared" si="6" ref="BB79:BB108">BA79+SUM(N79:AZ79)</f>
        <v>9474</v>
      </c>
      <c r="BC79" s="50" t="str">
        <f aca="true" t="shared" si="7" ref="BC79:BC108">SpellNumber(L79,BB79)</f>
        <v>INR  Nine Thousand Four Hundred &amp; Seventy Four  Only</v>
      </c>
      <c r="IA79" s="22">
        <v>10.06</v>
      </c>
      <c r="IB79" s="22" t="s">
        <v>230</v>
      </c>
      <c r="IC79" s="22" t="s">
        <v>162</v>
      </c>
      <c r="ID79" s="22">
        <v>50.4</v>
      </c>
      <c r="IE79" s="23" t="s">
        <v>52</v>
      </c>
      <c r="IF79" s="23"/>
      <c r="IG79" s="23"/>
      <c r="IH79" s="23"/>
      <c r="II79" s="23"/>
    </row>
    <row r="80" spans="1:243" s="22" customFormat="1" ht="85.5">
      <c r="A80" s="63">
        <v>10.07</v>
      </c>
      <c r="B80" s="60" t="s">
        <v>89</v>
      </c>
      <c r="C80" s="39" t="s">
        <v>163</v>
      </c>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4"/>
      <c r="IA80" s="22">
        <v>10.07</v>
      </c>
      <c r="IB80" s="22" t="s">
        <v>89</v>
      </c>
      <c r="IC80" s="22" t="s">
        <v>163</v>
      </c>
      <c r="IE80" s="23"/>
      <c r="IF80" s="23"/>
      <c r="IG80" s="23"/>
      <c r="IH80" s="23"/>
      <c r="II80" s="23"/>
    </row>
    <row r="81" spans="1:243" s="22" customFormat="1" ht="28.5">
      <c r="A81" s="59">
        <v>10.08</v>
      </c>
      <c r="B81" s="64" t="s">
        <v>81</v>
      </c>
      <c r="C81" s="39" t="s">
        <v>164</v>
      </c>
      <c r="D81" s="61">
        <v>232</v>
      </c>
      <c r="E81" s="62" t="s">
        <v>52</v>
      </c>
      <c r="F81" s="63">
        <v>81.32</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 t="shared" si="5"/>
        <v>18866</v>
      </c>
      <c r="BB81" s="54">
        <f t="shared" si="6"/>
        <v>18866</v>
      </c>
      <c r="BC81" s="50" t="str">
        <f t="shared" si="7"/>
        <v>INR  Eighteen Thousand Eight Hundred &amp; Sixty Six  Only</v>
      </c>
      <c r="IA81" s="22">
        <v>10.08</v>
      </c>
      <c r="IB81" s="22" t="s">
        <v>81</v>
      </c>
      <c r="IC81" s="22" t="s">
        <v>164</v>
      </c>
      <c r="ID81" s="22">
        <v>232</v>
      </c>
      <c r="IE81" s="23" t="s">
        <v>52</v>
      </c>
      <c r="IF81" s="23"/>
      <c r="IG81" s="23"/>
      <c r="IH81" s="23"/>
      <c r="II81" s="23"/>
    </row>
    <row r="82" spans="1:243" s="22" customFormat="1" ht="33" customHeight="1">
      <c r="A82" s="59">
        <v>10.09</v>
      </c>
      <c r="B82" s="64" t="s">
        <v>231</v>
      </c>
      <c r="C82" s="39" t="s">
        <v>165</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22">
        <v>10.09</v>
      </c>
      <c r="IB82" s="22" t="s">
        <v>231</v>
      </c>
      <c r="IC82" s="22" t="s">
        <v>165</v>
      </c>
      <c r="IE82" s="23"/>
      <c r="IF82" s="23"/>
      <c r="IG82" s="23"/>
      <c r="IH82" s="23"/>
      <c r="II82" s="23"/>
    </row>
    <row r="83" spans="1:243" s="22" customFormat="1" ht="57">
      <c r="A83" s="63">
        <v>10.1</v>
      </c>
      <c r="B83" s="60" t="s">
        <v>232</v>
      </c>
      <c r="C83" s="39" t="s">
        <v>166</v>
      </c>
      <c r="D83" s="61">
        <v>22</v>
      </c>
      <c r="E83" s="62" t="s">
        <v>52</v>
      </c>
      <c r="F83" s="63">
        <v>146.29</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5"/>
        <v>3218</v>
      </c>
      <c r="BB83" s="54">
        <f t="shared" si="6"/>
        <v>3218</v>
      </c>
      <c r="BC83" s="50" t="str">
        <f t="shared" si="7"/>
        <v>INR  Three Thousand Two Hundred &amp; Eighteen  Only</v>
      </c>
      <c r="IA83" s="22">
        <v>10.1</v>
      </c>
      <c r="IB83" s="22" t="s">
        <v>232</v>
      </c>
      <c r="IC83" s="22" t="s">
        <v>166</v>
      </c>
      <c r="ID83" s="22">
        <v>22</v>
      </c>
      <c r="IE83" s="23" t="s">
        <v>52</v>
      </c>
      <c r="IF83" s="23"/>
      <c r="IG83" s="23"/>
      <c r="IH83" s="23"/>
      <c r="II83" s="23"/>
    </row>
    <row r="84" spans="1:243" s="22" customFormat="1" ht="40.5" customHeight="1">
      <c r="A84" s="59">
        <v>10.11</v>
      </c>
      <c r="B84" s="60" t="s">
        <v>233</v>
      </c>
      <c r="C84" s="39" t="s">
        <v>167</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2">
        <v>10.11</v>
      </c>
      <c r="IB84" s="22" t="s">
        <v>233</v>
      </c>
      <c r="IC84" s="22" t="s">
        <v>167</v>
      </c>
      <c r="IE84" s="23"/>
      <c r="IF84" s="23"/>
      <c r="IG84" s="23"/>
      <c r="IH84" s="23"/>
      <c r="II84" s="23"/>
    </row>
    <row r="85" spans="1:243" s="22" customFormat="1" ht="19.5" customHeight="1">
      <c r="A85" s="59">
        <v>10.12</v>
      </c>
      <c r="B85" s="60" t="s">
        <v>234</v>
      </c>
      <c r="C85" s="39" t="s">
        <v>168</v>
      </c>
      <c r="D85" s="61">
        <v>190</v>
      </c>
      <c r="E85" s="62" t="s">
        <v>52</v>
      </c>
      <c r="F85" s="63">
        <v>135.42</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 t="shared" si="5"/>
        <v>25730</v>
      </c>
      <c r="BB85" s="54">
        <f t="shared" si="6"/>
        <v>25730</v>
      </c>
      <c r="BC85" s="50" t="str">
        <f t="shared" si="7"/>
        <v>INR  Twenty Five Thousand Seven Hundred &amp; Thirty  Only</v>
      </c>
      <c r="IA85" s="22">
        <v>10.12</v>
      </c>
      <c r="IB85" s="22" t="s">
        <v>234</v>
      </c>
      <c r="IC85" s="22" t="s">
        <v>168</v>
      </c>
      <c r="ID85" s="22">
        <v>190</v>
      </c>
      <c r="IE85" s="23" t="s">
        <v>52</v>
      </c>
      <c r="IF85" s="23"/>
      <c r="IG85" s="23"/>
      <c r="IH85" s="23"/>
      <c r="II85" s="23"/>
    </row>
    <row r="86" spans="1:243" s="22" customFormat="1" ht="42.75">
      <c r="A86" s="63">
        <v>10.13</v>
      </c>
      <c r="B86" s="60" t="s">
        <v>80</v>
      </c>
      <c r="C86" s="39" t="s">
        <v>169</v>
      </c>
      <c r="D86" s="72"/>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4"/>
      <c r="IA86" s="22">
        <v>10.13</v>
      </c>
      <c r="IB86" s="22" t="s">
        <v>80</v>
      </c>
      <c r="IC86" s="22" t="s">
        <v>169</v>
      </c>
      <c r="IE86" s="23"/>
      <c r="IF86" s="23"/>
      <c r="IG86" s="23"/>
      <c r="IH86" s="23"/>
      <c r="II86" s="23"/>
    </row>
    <row r="87" spans="1:243" s="22" customFormat="1" ht="28.5">
      <c r="A87" s="59">
        <v>10.14</v>
      </c>
      <c r="B87" s="64" t="s">
        <v>81</v>
      </c>
      <c r="C87" s="39" t="s">
        <v>170</v>
      </c>
      <c r="D87" s="61">
        <v>60</v>
      </c>
      <c r="E87" s="62" t="s">
        <v>52</v>
      </c>
      <c r="F87" s="63">
        <v>115.25</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3"/>
      <c r="BA87" s="42">
        <f t="shared" si="5"/>
        <v>6915</v>
      </c>
      <c r="BB87" s="54">
        <f t="shared" si="6"/>
        <v>6915</v>
      </c>
      <c r="BC87" s="50" t="str">
        <f t="shared" si="7"/>
        <v>INR  Six Thousand Nine Hundred &amp; Fifteen  Only</v>
      </c>
      <c r="IA87" s="22">
        <v>10.14</v>
      </c>
      <c r="IB87" s="22" t="s">
        <v>81</v>
      </c>
      <c r="IC87" s="22" t="s">
        <v>170</v>
      </c>
      <c r="ID87" s="22">
        <v>60</v>
      </c>
      <c r="IE87" s="23" t="s">
        <v>52</v>
      </c>
      <c r="IF87" s="23"/>
      <c r="IG87" s="23"/>
      <c r="IH87" s="23"/>
      <c r="II87" s="23"/>
    </row>
    <row r="88" spans="1:243" s="22" customFormat="1" ht="27" customHeight="1">
      <c r="A88" s="59">
        <v>10.15</v>
      </c>
      <c r="B88" s="64" t="s">
        <v>90</v>
      </c>
      <c r="C88" s="39" t="s">
        <v>171</v>
      </c>
      <c r="D88" s="61">
        <v>232</v>
      </c>
      <c r="E88" s="62" t="s">
        <v>52</v>
      </c>
      <c r="F88" s="63">
        <v>108.59</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5"/>
        <v>25193</v>
      </c>
      <c r="BB88" s="54">
        <f t="shared" si="6"/>
        <v>25193</v>
      </c>
      <c r="BC88" s="50" t="str">
        <f t="shared" si="7"/>
        <v>INR  Twenty Five Thousand One Hundred &amp; Ninety Three  Only</v>
      </c>
      <c r="IA88" s="22">
        <v>10.15</v>
      </c>
      <c r="IB88" s="22" t="s">
        <v>90</v>
      </c>
      <c r="IC88" s="22" t="s">
        <v>171</v>
      </c>
      <c r="ID88" s="22">
        <v>232</v>
      </c>
      <c r="IE88" s="23" t="s">
        <v>52</v>
      </c>
      <c r="IF88" s="23"/>
      <c r="IG88" s="23"/>
      <c r="IH88" s="23"/>
      <c r="II88" s="23"/>
    </row>
    <row r="89" spans="1:243" s="22" customFormat="1" ht="73.5" customHeight="1">
      <c r="A89" s="63">
        <v>10.16</v>
      </c>
      <c r="B89" s="60" t="s">
        <v>91</v>
      </c>
      <c r="C89" s="39" t="s">
        <v>172</v>
      </c>
      <c r="D89" s="61">
        <v>65</v>
      </c>
      <c r="E89" s="62" t="s">
        <v>52</v>
      </c>
      <c r="F89" s="63">
        <v>18.28</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3"/>
      <c r="BA89" s="42">
        <f t="shared" si="5"/>
        <v>1188</v>
      </c>
      <c r="BB89" s="54">
        <f t="shared" si="6"/>
        <v>1188</v>
      </c>
      <c r="BC89" s="50" t="str">
        <f t="shared" si="7"/>
        <v>INR  One Thousand One Hundred &amp; Eighty Eight  Only</v>
      </c>
      <c r="IA89" s="22">
        <v>10.16</v>
      </c>
      <c r="IB89" s="22" t="s">
        <v>91</v>
      </c>
      <c r="IC89" s="22" t="s">
        <v>172</v>
      </c>
      <c r="ID89" s="22">
        <v>65</v>
      </c>
      <c r="IE89" s="23" t="s">
        <v>52</v>
      </c>
      <c r="IF89" s="23"/>
      <c r="IG89" s="23"/>
      <c r="IH89" s="23"/>
      <c r="II89" s="23"/>
    </row>
    <row r="90" spans="1:243" s="22" customFormat="1" ht="15.75" customHeight="1">
      <c r="A90" s="59">
        <v>11</v>
      </c>
      <c r="B90" s="60" t="s">
        <v>92</v>
      </c>
      <c r="C90" s="39" t="s">
        <v>173</v>
      </c>
      <c r="D90" s="72"/>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4"/>
      <c r="IA90" s="22">
        <v>11</v>
      </c>
      <c r="IB90" s="22" t="s">
        <v>92</v>
      </c>
      <c r="IC90" s="22" t="s">
        <v>173</v>
      </c>
      <c r="IE90" s="23"/>
      <c r="IF90" s="23"/>
      <c r="IG90" s="23"/>
      <c r="IH90" s="23"/>
      <c r="II90" s="23"/>
    </row>
    <row r="91" spans="1:243" s="22" customFormat="1" ht="75.75" customHeight="1">
      <c r="A91" s="59">
        <v>11.01</v>
      </c>
      <c r="B91" s="60" t="s">
        <v>235</v>
      </c>
      <c r="C91" s="39" t="s">
        <v>174</v>
      </c>
      <c r="D91" s="61">
        <v>50.4</v>
      </c>
      <c r="E91" s="62" t="s">
        <v>52</v>
      </c>
      <c r="F91" s="63">
        <v>52.38</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t="shared" si="5"/>
        <v>2640</v>
      </c>
      <c r="BB91" s="54">
        <f t="shared" si="6"/>
        <v>2640</v>
      </c>
      <c r="BC91" s="50" t="str">
        <f t="shared" si="7"/>
        <v>INR  Two Thousand Six Hundred &amp; Forty  Only</v>
      </c>
      <c r="IA91" s="22">
        <v>11.01</v>
      </c>
      <c r="IB91" s="22" t="s">
        <v>235</v>
      </c>
      <c r="IC91" s="22" t="s">
        <v>174</v>
      </c>
      <c r="ID91" s="22">
        <v>50.4</v>
      </c>
      <c r="IE91" s="23" t="s">
        <v>52</v>
      </c>
      <c r="IF91" s="23"/>
      <c r="IG91" s="23"/>
      <c r="IH91" s="23"/>
      <c r="II91" s="23"/>
    </row>
    <row r="92" spans="1:243" s="22" customFormat="1" ht="57">
      <c r="A92" s="63">
        <v>11.02</v>
      </c>
      <c r="B92" s="60" t="s">
        <v>236</v>
      </c>
      <c r="C92" s="39" t="s">
        <v>175</v>
      </c>
      <c r="D92" s="61">
        <v>66</v>
      </c>
      <c r="E92" s="62" t="s">
        <v>52</v>
      </c>
      <c r="F92" s="63">
        <v>2.49</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5"/>
        <v>164</v>
      </c>
      <c r="BB92" s="54">
        <f t="shared" si="6"/>
        <v>164</v>
      </c>
      <c r="BC92" s="50" t="str">
        <f t="shared" si="7"/>
        <v>INR  One Hundred &amp; Sixty Four  Only</v>
      </c>
      <c r="IA92" s="22">
        <v>11.02</v>
      </c>
      <c r="IB92" s="22" t="s">
        <v>236</v>
      </c>
      <c r="IC92" s="22" t="s">
        <v>175</v>
      </c>
      <c r="ID92" s="22">
        <v>66</v>
      </c>
      <c r="IE92" s="23" t="s">
        <v>52</v>
      </c>
      <c r="IF92" s="23"/>
      <c r="IG92" s="23"/>
      <c r="IH92" s="23"/>
      <c r="II92" s="23"/>
    </row>
    <row r="93" spans="1:243" s="22" customFormat="1" ht="15.75">
      <c r="A93" s="59">
        <v>12</v>
      </c>
      <c r="B93" s="64" t="s">
        <v>237</v>
      </c>
      <c r="C93" s="39" t="s">
        <v>176</v>
      </c>
      <c r="D93" s="72"/>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4"/>
      <c r="IA93" s="22">
        <v>12</v>
      </c>
      <c r="IB93" s="22" t="s">
        <v>237</v>
      </c>
      <c r="IC93" s="22" t="s">
        <v>176</v>
      </c>
      <c r="IE93" s="23"/>
      <c r="IF93" s="23"/>
      <c r="IG93" s="23"/>
      <c r="IH93" s="23"/>
      <c r="II93" s="23"/>
    </row>
    <row r="94" spans="1:243" s="22" customFormat="1" ht="71.25">
      <c r="A94" s="59">
        <v>12.01</v>
      </c>
      <c r="B94" s="64" t="s">
        <v>187</v>
      </c>
      <c r="C94" s="39" t="s">
        <v>177</v>
      </c>
      <c r="D94" s="72"/>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4"/>
      <c r="IA94" s="22">
        <v>12.01</v>
      </c>
      <c r="IB94" s="22" t="s">
        <v>187</v>
      </c>
      <c r="IC94" s="22" t="s">
        <v>177</v>
      </c>
      <c r="IE94" s="23"/>
      <c r="IF94" s="23"/>
      <c r="IG94" s="23"/>
      <c r="IH94" s="23"/>
      <c r="II94" s="23"/>
    </row>
    <row r="95" spans="1:243" s="22" customFormat="1" ht="28.5" customHeight="1">
      <c r="A95" s="63">
        <v>12.02</v>
      </c>
      <c r="B95" s="60" t="s">
        <v>188</v>
      </c>
      <c r="C95" s="39" t="s">
        <v>178</v>
      </c>
      <c r="D95" s="61">
        <v>0.27</v>
      </c>
      <c r="E95" s="62" t="s">
        <v>64</v>
      </c>
      <c r="F95" s="63">
        <v>1759.84</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5"/>
        <v>475</v>
      </c>
      <c r="BB95" s="54">
        <f t="shared" si="6"/>
        <v>475</v>
      </c>
      <c r="BC95" s="50" t="str">
        <f t="shared" si="7"/>
        <v>INR  Four Hundred &amp; Seventy Five  Only</v>
      </c>
      <c r="IA95" s="22">
        <v>12.02</v>
      </c>
      <c r="IB95" s="65" t="s">
        <v>188</v>
      </c>
      <c r="IC95" s="22" t="s">
        <v>178</v>
      </c>
      <c r="ID95" s="22">
        <v>0.27</v>
      </c>
      <c r="IE95" s="23" t="s">
        <v>64</v>
      </c>
      <c r="IF95" s="23"/>
      <c r="IG95" s="23"/>
      <c r="IH95" s="23"/>
      <c r="II95" s="23"/>
    </row>
    <row r="96" spans="1:237" ht="71.25">
      <c r="A96" s="59">
        <v>12.03</v>
      </c>
      <c r="B96" s="60" t="s">
        <v>93</v>
      </c>
      <c r="C96" s="39" t="s">
        <v>243</v>
      </c>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4"/>
      <c r="IA96" s="1">
        <v>12.03</v>
      </c>
      <c r="IB96" s="1" t="s">
        <v>93</v>
      </c>
      <c r="IC96" s="1" t="s">
        <v>243</v>
      </c>
    </row>
    <row r="97" spans="1:239" ht="27.75" customHeight="1">
      <c r="A97" s="59">
        <v>12.04</v>
      </c>
      <c r="B97" s="60" t="s">
        <v>189</v>
      </c>
      <c r="C97" s="39" t="s">
        <v>244</v>
      </c>
      <c r="D97" s="61">
        <v>7</v>
      </c>
      <c r="E97" s="62" t="s">
        <v>65</v>
      </c>
      <c r="F97" s="63">
        <v>265.4</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5"/>
        <v>1858</v>
      </c>
      <c r="BB97" s="54">
        <f t="shared" si="6"/>
        <v>1858</v>
      </c>
      <c r="BC97" s="50" t="str">
        <f t="shared" si="7"/>
        <v>INR  One Thousand Eight Hundred &amp; Fifty Eight  Only</v>
      </c>
      <c r="IA97" s="1">
        <v>12.04</v>
      </c>
      <c r="IB97" s="1" t="s">
        <v>189</v>
      </c>
      <c r="IC97" s="1" t="s">
        <v>244</v>
      </c>
      <c r="ID97" s="1">
        <v>7</v>
      </c>
      <c r="IE97" s="3" t="s">
        <v>65</v>
      </c>
    </row>
    <row r="98" spans="1:239" ht="59.25" customHeight="1">
      <c r="A98" s="63">
        <v>12.05</v>
      </c>
      <c r="B98" s="60" t="s">
        <v>190</v>
      </c>
      <c r="C98" s="39" t="s">
        <v>245</v>
      </c>
      <c r="D98" s="61">
        <v>199</v>
      </c>
      <c r="E98" s="62" t="s">
        <v>52</v>
      </c>
      <c r="F98" s="63">
        <v>39.5</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3"/>
      <c r="BA98" s="42">
        <f t="shared" si="5"/>
        <v>7861</v>
      </c>
      <c r="BB98" s="54">
        <f t="shared" si="6"/>
        <v>7861</v>
      </c>
      <c r="BC98" s="50" t="str">
        <f t="shared" si="7"/>
        <v>INR  Seven Thousand Eight Hundred &amp; Sixty One  Only</v>
      </c>
      <c r="IA98" s="1">
        <v>12.05</v>
      </c>
      <c r="IB98" s="1" t="s">
        <v>190</v>
      </c>
      <c r="IC98" s="1" t="s">
        <v>245</v>
      </c>
      <c r="ID98" s="1">
        <v>199</v>
      </c>
      <c r="IE98" s="3" t="s">
        <v>52</v>
      </c>
    </row>
    <row r="99" spans="1:239" ht="128.25">
      <c r="A99" s="59">
        <v>12.06</v>
      </c>
      <c r="B99" s="64" t="s">
        <v>238</v>
      </c>
      <c r="C99" s="39" t="s">
        <v>246</v>
      </c>
      <c r="D99" s="61">
        <v>6</v>
      </c>
      <c r="E99" s="62" t="s">
        <v>64</v>
      </c>
      <c r="F99" s="63">
        <v>192.32</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5"/>
        <v>1154</v>
      </c>
      <c r="BB99" s="54">
        <f t="shared" si="6"/>
        <v>1154</v>
      </c>
      <c r="BC99" s="50" t="str">
        <f t="shared" si="7"/>
        <v>INR  One Thousand One Hundred &amp; Fifty Four  Only</v>
      </c>
      <c r="IA99" s="1">
        <v>12.06</v>
      </c>
      <c r="IB99" s="1" t="s">
        <v>238</v>
      </c>
      <c r="IC99" s="1" t="s">
        <v>246</v>
      </c>
      <c r="ID99" s="1">
        <v>6</v>
      </c>
      <c r="IE99" s="3" t="s">
        <v>64</v>
      </c>
    </row>
    <row r="100" spans="1:237" ht="15.75">
      <c r="A100" s="59">
        <v>13</v>
      </c>
      <c r="B100" s="64" t="s">
        <v>94</v>
      </c>
      <c r="C100" s="39" t="s">
        <v>247</v>
      </c>
      <c r="D100" s="72"/>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4"/>
      <c r="IA100" s="1">
        <v>13</v>
      </c>
      <c r="IB100" s="1" t="s">
        <v>94</v>
      </c>
      <c r="IC100" s="1" t="s">
        <v>247</v>
      </c>
    </row>
    <row r="101" spans="1:237" ht="57">
      <c r="A101" s="63">
        <v>13.01</v>
      </c>
      <c r="B101" s="60" t="s">
        <v>95</v>
      </c>
      <c r="C101" s="39" t="s">
        <v>248</v>
      </c>
      <c r="D101" s="72"/>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4"/>
      <c r="IA101" s="1">
        <v>13.01</v>
      </c>
      <c r="IB101" s="1" t="s">
        <v>95</v>
      </c>
      <c r="IC101" s="1" t="s">
        <v>248</v>
      </c>
    </row>
    <row r="102" spans="1:239" ht="28.5">
      <c r="A102" s="59">
        <v>13.02</v>
      </c>
      <c r="B102" s="60" t="s">
        <v>96</v>
      </c>
      <c r="C102" s="39" t="s">
        <v>249</v>
      </c>
      <c r="D102" s="61">
        <v>2</v>
      </c>
      <c r="E102" s="62" t="s">
        <v>65</v>
      </c>
      <c r="F102" s="63">
        <v>3060.19</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 t="shared" si="5"/>
        <v>6120</v>
      </c>
      <c r="BB102" s="54">
        <f t="shared" si="6"/>
        <v>6120</v>
      </c>
      <c r="BC102" s="50" t="str">
        <f t="shared" si="7"/>
        <v>INR  Six Thousand One Hundred &amp; Twenty  Only</v>
      </c>
      <c r="IA102" s="1">
        <v>13.02</v>
      </c>
      <c r="IB102" s="1" t="s">
        <v>96</v>
      </c>
      <c r="IC102" s="1" t="s">
        <v>249</v>
      </c>
      <c r="ID102" s="1">
        <v>2</v>
      </c>
      <c r="IE102" s="3" t="s">
        <v>65</v>
      </c>
    </row>
    <row r="103" spans="1:237" ht="42.75">
      <c r="A103" s="59">
        <v>13.03</v>
      </c>
      <c r="B103" s="60" t="s">
        <v>97</v>
      </c>
      <c r="C103" s="39" t="s">
        <v>250</v>
      </c>
      <c r="D103" s="72"/>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4"/>
      <c r="IA103" s="1">
        <v>13.03</v>
      </c>
      <c r="IB103" s="1" t="s">
        <v>97</v>
      </c>
      <c r="IC103" s="1" t="s">
        <v>250</v>
      </c>
    </row>
    <row r="104" spans="1:237" ht="15.75">
      <c r="A104" s="63">
        <v>13.04</v>
      </c>
      <c r="B104" s="60" t="s">
        <v>98</v>
      </c>
      <c r="C104" s="39" t="s">
        <v>251</v>
      </c>
      <c r="D104" s="72"/>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4"/>
      <c r="IA104" s="1">
        <v>13.04</v>
      </c>
      <c r="IB104" s="1" t="s">
        <v>98</v>
      </c>
      <c r="IC104" s="1" t="s">
        <v>251</v>
      </c>
    </row>
    <row r="105" spans="1:239" ht="28.5">
      <c r="A105" s="59">
        <v>13.05</v>
      </c>
      <c r="B105" s="60" t="s">
        <v>99</v>
      </c>
      <c r="C105" s="39" t="s">
        <v>252</v>
      </c>
      <c r="D105" s="61">
        <v>2</v>
      </c>
      <c r="E105" s="62" t="s">
        <v>65</v>
      </c>
      <c r="F105" s="63">
        <v>91.49</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 t="shared" si="5"/>
        <v>183</v>
      </c>
      <c r="BB105" s="54">
        <f t="shared" si="6"/>
        <v>183</v>
      </c>
      <c r="BC105" s="50" t="str">
        <f t="shared" si="7"/>
        <v>INR  One Hundred &amp; Eighty Three  Only</v>
      </c>
      <c r="IA105" s="1">
        <v>13.05</v>
      </c>
      <c r="IB105" s="1" t="s">
        <v>99</v>
      </c>
      <c r="IC105" s="1" t="s">
        <v>252</v>
      </c>
      <c r="ID105" s="1">
        <v>2</v>
      </c>
      <c r="IE105" s="3" t="s">
        <v>65</v>
      </c>
    </row>
    <row r="106" spans="1:237" ht="15.75">
      <c r="A106" s="59">
        <v>14</v>
      </c>
      <c r="B106" s="60" t="s">
        <v>100</v>
      </c>
      <c r="C106" s="39" t="s">
        <v>253</v>
      </c>
      <c r="D106" s="72"/>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4"/>
      <c r="IA106" s="1">
        <v>14</v>
      </c>
      <c r="IB106" s="1" t="s">
        <v>100</v>
      </c>
      <c r="IC106" s="1" t="s">
        <v>253</v>
      </c>
    </row>
    <row r="107" spans="1:237" ht="57">
      <c r="A107" s="59">
        <v>14.01</v>
      </c>
      <c r="B107" s="60" t="s">
        <v>102</v>
      </c>
      <c r="C107" s="39" t="s">
        <v>254</v>
      </c>
      <c r="D107" s="72"/>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4"/>
      <c r="IA107" s="1">
        <v>14.01</v>
      </c>
      <c r="IB107" s="1" t="s">
        <v>102</v>
      </c>
      <c r="IC107" s="1" t="s">
        <v>254</v>
      </c>
    </row>
    <row r="108" spans="1:239" ht="28.5">
      <c r="A108" s="59">
        <v>14.02</v>
      </c>
      <c r="B108" s="60" t="s">
        <v>101</v>
      </c>
      <c r="C108" s="39" t="s">
        <v>255</v>
      </c>
      <c r="D108" s="61">
        <v>2</v>
      </c>
      <c r="E108" s="62" t="s">
        <v>65</v>
      </c>
      <c r="F108" s="63">
        <v>621.13</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3"/>
      <c r="BA108" s="42">
        <f t="shared" si="5"/>
        <v>1242</v>
      </c>
      <c r="BB108" s="54">
        <f t="shared" si="6"/>
        <v>1242</v>
      </c>
      <c r="BC108" s="50" t="str">
        <f t="shared" si="7"/>
        <v>INR  One Thousand Two Hundred &amp; Forty Two  Only</v>
      </c>
      <c r="IA108" s="1">
        <v>14.02</v>
      </c>
      <c r="IB108" s="1" t="s">
        <v>101</v>
      </c>
      <c r="IC108" s="1" t="s">
        <v>255</v>
      </c>
      <c r="ID108" s="1">
        <v>2</v>
      </c>
      <c r="IE108" s="3" t="s">
        <v>65</v>
      </c>
    </row>
    <row r="109" spans="1:237" ht="28.5">
      <c r="A109" s="59">
        <v>15</v>
      </c>
      <c r="B109" s="60" t="s">
        <v>239</v>
      </c>
      <c r="C109" s="39" t="s">
        <v>256</v>
      </c>
      <c r="D109" s="72"/>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4"/>
      <c r="IA109" s="1">
        <v>15</v>
      </c>
      <c r="IB109" s="1" t="s">
        <v>239</v>
      </c>
      <c r="IC109" s="1" t="s">
        <v>256</v>
      </c>
    </row>
    <row r="110" spans="1:239" ht="117" customHeight="1">
      <c r="A110" s="59">
        <v>15.01</v>
      </c>
      <c r="B110" s="60" t="s">
        <v>240</v>
      </c>
      <c r="C110" s="39" t="s">
        <v>257</v>
      </c>
      <c r="D110" s="61">
        <v>9.75</v>
      </c>
      <c r="E110" s="62" t="s">
        <v>52</v>
      </c>
      <c r="F110" s="63">
        <v>719.68</v>
      </c>
      <c r="G110" s="40"/>
      <c r="H110" s="24"/>
      <c r="I110" s="47" t="s">
        <v>38</v>
      </c>
      <c r="J110" s="48">
        <f>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3"/>
      <c r="BA110" s="42">
        <f>ROUND(total_amount_ba($B$2,$D$2,D110,F110,J110,K110,M110),0)</f>
        <v>7017</v>
      </c>
      <c r="BB110" s="54">
        <f>BA110+SUM(N110:AZ110)</f>
        <v>7017</v>
      </c>
      <c r="BC110" s="50" t="str">
        <f>SpellNumber(L110,BB110)</f>
        <v>INR  Seven Thousand  &amp;Seventeen  Only</v>
      </c>
      <c r="IA110" s="1">
        <v>15.01</v>
      </c>
      <c r="IB110" s="1" t="s">
        <v>240</v>
      </c>
      <c r="IC110" s="1" t="s">
        <v>257</v>
      </c>
      <c r="ID110" s="1">
        <v>9.75</v>
      </c>
      <c r="IE110" s="3" t="s">
        <v>52</v>
      </c>
    </row>
    <row r="111" spans="1:237" ht="15.75">
      <c r="A111" s="59">
        <v>16</v>
      </c>
      <c r="B111" s="60" t="s">
        <v>82</v>
      </c>
      <c r="C111" s="39" t="s">
        <v>258</v>
      </c>
      <c r="D111" s="72"/>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4"/>
      <c r="IA111" s="1">
        <v>16</v>
      </c>
      <c r="IB111" s="1" t="s">
        <v>82</v>
      </c>
      <c r="IC111" s="1" t="s">
        <v>258</v>
      </c>
    </row>
    <row r="112" spans="1:239" ht="57">
      <c r="A112" s="59">
        <v>16.01</v>
      </c>
      <c r="B112" s="60" t="s">
        <v>103</v>
      </c>
      <c r="C112" s="39" t="s">
        <v>259</v>
      </c>
      <c r="D112" s="61">
        <v>70</v>
      </c>
      <c r="E112" s="62" t="s">
        <v>104</v>
      </c>
      <c r="F112" s="63">
        <v>42.26</v>
      </c>
      <c r="G112" s="40"/>
      <c r="H112" s="24"/>
      <c r="I112" s="47" t="s">
        <v>38</v>
      </c>
      <c r="J112" s="48">
        <f>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3"/>
      <c r="BA112" s="42">
        <f>ROUND(total_amount_ba($B$2,$D$2,D112,F112,J112,K112,M112),0)</f>
        <v>2958</v>
      </c>
      <c r="BB112" s="54">
        <f>BA112+SUM(N112:AZ112)</f>
        <v>2958</v>
      </c>
      <c r="BC112" s="50" t="str">
        <f>SpellNumber(L112,BB112)</f>
        <v>INR  Two Thousand Nine Hundred &amp; Fifty Eight  Only</v>
      </c>
      <c r="IA112" s="1">
        <v>16.01</v>
      </c>
      <c r="IB112" s="1" t="s">
        <v>103</v>
      </c>
      <c r="IC112" s="1" t="s">
        <v>259</v>
      </c>
      <c r="ID112" s="1">
        <v>70</v>
      </c>
      <c r="IE112" s="3" t="s">
        <v>104</v>
      </c>
    </row>
    <row r="113" spans="1:55" ht="42.75">
      <c r="A113" s="25" t="s">
        <v>46</v>
      </c>
      <c r="B113" s="26"/>
      <c r="C113" s="27"/>
      <c r="D113" s="43"/>
      <c r="E113" s="43"/>
      <c r="F113" s="43"/>
      <c r="G113" s="43"/>
      <c r="H113" s="55"/>
      <c r="I113" s="55"/>
      <c r="J113" s="55"/>
      <c r="K113" s="55"/>
      <c r="L113" s="56"/>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57">
        <f>SUM(BA13:BA112)</f>
        <v>429958</v>
      </c>
      <c r="BB113" s="58">
        <f>SUM(BB13:BB112)</f>
        <v>429958</v>
      </c>
      <c r="BC113" s="50" t="str">
        <f>SpellNumber(L113,BB113)</f>
        <v>  Four Lakh Twenty Nine Thousand Nine Hundred &amp; Fifty Eight  Only</v>
      </c>
    </row>
    <row r="114" spans="1:55" ht="33" customHeight="1">
      <c r="A114" s="26" t="s">
        <v>47</v>
      </c>
      <c r="B114" s="28"/>
      <c r="C114" s="29"/>
      <c r="D114" s="30"/>
      <c r="E114" s="44" t="s">
        <v>54</v>
      </c>
      <c r="F114" s="45"/>
      <c r="G114" s="31"/>
      <c r="H114" s="32"/>
      <c r="I114" s="32"/>
      <c r="J114" s="32"/>
      <c r="K114" s="33"/>
      <c r="L114" s="34"/>
      <c r="M114" s="35"/>
      <c r="N114" s="36"/>
      <c r="O114" s="22"/>
      <c r="P114" s="22"/>
      <c r="Q114" s="22"/>
      <c r="R114" s="22"/>
      <c r="S114" s="22"/>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7">
        <f>IF(ISBLANK(F114),0,IF(E114="Excess (+)",ROUND(BA113+(BA113*F114),2),IF(E114="Less (-)",ROUND(BA113+(BA113*F114*(-1)),2),IF(E114="At Par",BA113,0))))</f>
        <v>0</v>
      </c>
      <c r="BB114" s="38">
        <f>ROUND(BA114,0)</f>
        <v>0</v>
      </c>
      <c r="BC114" s="21" t="str">
        <f>SpellNumber($E$2,BB114)</f>
        <v>INR Zero Only</v>
      </c>
    </row>
    <row r="115" spans="1:55" ht="18">
      <c r="A115" s="25" t="s">
        <v>48</v>
      </c>
      <c r="B115" s="25"/>
      <c r="C115" s="67" t="str">
        <f>SpellNumber($E$2,BB114)</f>
        <v>INR Zero Only</v>
      </c>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row>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5" ht="15"/>
    <row r="397" ht="15"/>
    <row r="398" ht="15"/>
    <row r="399" ht="15"/>
    <row r="400" ht="15"/>
    <row r="402" ht="15"/>
    <row r="403" ht="15"/>
    <row r="404" ht="15"/>
    <row r="405" ht="15"/>
    <row r="406" ht="15"/>
    <row r="407" ht="15"/>
    <row r="408" ht="15"/>
  </sheetData>
  <sheetProtection password="9E83" sheet="1"/>
  <autoFilter ref="A11:BC115"/>
  <mergeCells count="59">
    <mergeCell ref="D111:BC111"/>
    <mergeCell ref="D101:BC101"/>
    <mergeCell ref="D103:BC103"/>
    <mergeCell ref="D104:BC104"/>
    <mergeCell ref="D106:BC106"/>
    <mergeCell ref="D107:BC107"/>
    <mergeCell ref="D109:BC109"/>
    <mergeCell ref="D86:BC86"/>
    <mergeCell ref="D90:BC90"/>
    <mergeCell ref="D93:BC93"/>
    <mergeCell ref="D94:BC94"/>
    <mergeCell ref="D96:BC96"/>
    <mergeCell ref="D100:BC100"/>
    <mergeCell ref="D74:BC74"/>
    <mergeCell ref="D76:BC76"/>
    <mergeCell ref="D78:BC78"/>
    <mergeCell ref="D80:BC80"/>
    <mergeCell ref="D82:BC82"/>
    <mergeCell ref="D84:BC84"/>
    <mergeCell ref="D64:BC64"/>
    <mergeCell ref="D66:BC66"/>
    <mergeCell ref="D68:BC68"/>
    <mergeCell ref="D70:BC70"/>
    <mergeCell ref="D71:BC71"/>
    <mergeCell ref="D73:BC73"/>
    <mergeCell ref="D54:BC54"/>
    <mergeCell ref="D55:BC55"/>
    <mergeCell ref="D57:BC57"/>
    <mergeCell ref="D59:BC59"/>
    <mergeCell ref="D61:BC61"/>
    <mergeCell ref="D63:BC63"/>
    <mergeCell ref="D40:BC40"/>
    <mergeCell ref="D44:BC44"/>
    <mergeCell ref="D45:BC45"/>
    <mergeCell ref="D47:BC47"/>
    <mergeCell ref="D49:BC49"/>
    <mergeCell ref="D52:BC52"/>
    <mergeCell ref="D30:BC30"/>
    <mergeCell ref="D32:BC32"/>
    <mergeCell ref="D33:BC33"/>
    <mergeCell ref="D35:BC35"/>
    <mergeCell ref="D38:BC38"/>
    <mergeCell ref="D39:BC39"/>
    <mergeCell ref="D17:BC17"/>
    <mergeCell ref="D18:BC18"/>
    <mergeCell ref="D20:BC20"/>
    <mergeCell ref="D22:BC22"/>
    <mergeCell ref="D26:BC26"/>
    <mergeCell ref="D28:BC28"/>
    <mergeCell ref="A9:BC9"/>
    <mergeCell ref="C115:BC115"/>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4">
      <formula1>IF(E114="Select",-1,IF(E114="At Par",0,0))</formula1>
      <formula2>IF(E114="Select",-1,IF(E114="At Par",0,0.99))</formula2>
    </dataValidation>
    <dataValidation type="list" allowBlank="1" showErrorMessage="1" sqref="E11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4">
      <formula1>0</formula1>
      <formula2>99.9</formula2>
    </dataValidation>
    <dataValidation type="list" allowBlank="1" showErrorMessage="1" sqref="D13:D14 K15:K16 D17:D18 K19 D20 K21 D22 K23:K25 D26 K27 D28 K29 D30 K31 D32:D33 K34 D35 K36:K37 D38:D40 K41:K43 D44:D45 K46 D47 K48 D49 K50:K51 D52 K53 D54:D55 K56 D57 K58 D59 K60 D61 K62 D63:D64 K65 D66 K67 D68 K69 D70:D71 K72 D73:D74 K75 D76 K77 D78 K79 D80 K81 D82 K83 D84 K85 D86 K87:K89 D90 K91:K92 D93:D94 K95 D96 K97:K99 D100:D101 K102 D103:D104 K105 D106:D107 K108 D109 K110 K112 D11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1 G23:H25 G27:H27 G29:H29 G31:H31 G34:H34 G36:H37 G41:H43 G46:H46 G48:H48 G50:H51 G53:H53 G56:H56 G58:H58 G60:H60 G62:H62 G65:H65 G67:H67 G69:H69 G72:H72 G75:H75 G77:H77 G79:H79 G81:H81 G83:H83 G85:H85 G87:H89 G91:H92 G95:H95 G97:H99 G102:H102 G105:H105 G108:H108 G110:H110 G112:H112">
      <formula1>0</formula1>
      <formula2>999999999999999</formula2>
    </dataValidation>
    <dataValidation allowBlank="1" showInputMessage="1" showErrorMessage="1" promptTitle="Addition / Deduction" prompt="Please Choose the correct One" sqref="J15:J16 J19 J21 J23:J25 J27 J29 J31 J34 J36:J37 J41:J43 J46 J48 J50:J51 J53 J56 J58 J60 J62 J65 J67 J69 J72 J75 J77 J79 J81 J83 J85 J87:J89 J91:J92 J95 J97:J99 J102 J105 J108 J110 J112">
      <formula1>0</formula1>
      <formula2>0</formula2>
    </dataValidation>
    <dataValidation type="list" showErrorMessage="1" sqref="I15:I16 I19 I21 I23:I25 I27 I29 I31 I34 I36:I37 I41:I43 I46 I48 I50:I51 I53 I56 I58 I60 I62 I65 I67 I69 I72 I75 I77 I79 I81 I83 I85 I87:I89 I91:I92 I95 I97:I99 I102 I105 I108 I110 I11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1 N23:O25 N27:O27 N29:O29 N31:O31 N34:O34 N36:O37 N41:O43 N46:O46 N48:O48 N50:O51 N53:O53 N56:O56 N58:O58 N60:O60 N62:O62 N65:O65 N67:O67 N69:O69 N72:O72 N75:O75 N77:O77 N79:O79 N81:O81 N83:O83 N85:O85 N87:O89 N91:O92 N95:O95 N97:O99 N102:O102 N105:O105 N108:O108 N110:O110 N112:O11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 R23:R25 R27 R29 R31 R34 R36:R37 R41:R43 R46 R48 R50:R51 R53 R56 R58 R60 R62 R65 R67 R69 R72 R75 R77 R79 R81 R83 R85 R87:R89 R91:R92 R95 R97:R99 R102 R105 R108 R110 R11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 Q23:Q25 Q27 Q29 Q31 Q34 Q36:Q37 Q41:Q43 Q46 Q48 Q50:Q51 Q53 Q56 Q58 Q60 Q62 Q65 Q67 Q69 Q72 Q75 Q77 Q79 Q81 Q83 Q85 Q87:Q89 Q91:Q92 Q95 Q97:Q99 Q102 Q105 Q108 Q110 Q11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 M23:M25 M27 M29 M31 M34 M36:M37 M41:M43 M46 M48 M50:M51 M53 M56 M58 M60 M62 M65 M67 M69 M72 M75 M77 M79 M81 M83 M85 M87:M89 M91:M92 M95 M97:M99 M102 M105 M108 M110 M112">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9 D21 D23:D25 D27 D29 D31 D34 D36:D37 D41:D43 D46 D48 D50:D51 D53 D56 D58 D60 D62 D65 D67 D69 D72 D75 D77 D79 D81 D83 D85 D87:D89 D91:D92 D95 D97:D99 D102 D105 D108 D110 D11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9 F21 F23:F25 F27 F29 F31 F34 F36:F37 F41:F43 F46 F48 F50:F51 F53 F56 F58 F60 F62 F65 F67 F69 F72 F75 F77 F79 F81 F83 F85 F87:F89 F91:F92 F95 F97:F99 F102 F105 F108 F110 F11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2 L111">
      <formula1>"INR"</formula1>
    </dataValidation>
    <dataValidation allowBlank="1" showInputMessage="1" showErrorMessage="1" promptTitle="Itemcode/Make" prompt="Please enter text" sqref="C13:C112">
      <formula1>0</formula1>
      <formula2>0</formula2>
    </dataValidation>
    <dataValidation type="decimal" allowBlank="1" showInputMessage="1" showErrorMessage="1" errorTitle="Invalid Entry" error="Only Numeric Values are allowed. " sqref="A13:A11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2022-06-23T11:41:31Z</cp:lastPrinted>
  <dcterms:created xsi:type="dcterms:W3CDTF">2009-01-30T06:42:42Z</dcterms:created>
  <dcterms:modified xsi:type="dcterms:W3CDTF">2022-06-23T11:43:24Z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