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6380" windowHeight="8190" tabRatio="911" firstSheet="1" activeTab="1"/>
  </bookViews>
  <sheets>
    <sheet name="BoQ1" sheetId="1" state="veryHidden" r:id="rId1"/>
    <sheet name="Macros" sheetId="2" r:id="rId2"/>
  </sheets>
  <externalReferences>
    <externalReference r:id="rId5"/>
    <externalReference r:id="rId6"/>
    <externalReference r:id="rId7"/>
    <externalReference r:id="rId8"/>
    <externalReference r:id="rId9"/>
  </externalReferences>
  <definedNames>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'BoQ1'!$A$1:$BC$49</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<sst xmlns="http://schemas.openxmlformats.org/spreadsheetml/2006/main" count="237" uniqueCount="86">
  <si>
    <t>BoQ_Ver3.1</t>
  </si>
  <si>
    <t>Percentage</t>
  </si>
  <si>
    <t>Normal</t>
  </si>
  <si>
    <t>INR Only</t>
  </si>
  <si>
    <t>INR</t>
  </si>
  <si>
    <t>Select, At Par, Excess (+), Less (-)</t>
  </si>
  <si>
    <t>IOCL</t>
  </si>
  <si>
    <t xml:space="preserve"> </t>
  </si>
  <si>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</si>
  <si>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</si>
  <si>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</si>
  <si>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</si>
  <si>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</si>
  <si>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</si>
  <si>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</si>
  <si>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</si>
  <si>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</si>
  <si>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</si>
  <si>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</si>
  <si>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</si>
  <si>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</si>
  <si>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</si>
  <si>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</si>
  <si>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</si>
  <si>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</si>
  <si>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</si>
  <si>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</si>
  <si>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</si>
  <si>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</si>
  <si>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</si>
  <si>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</si>
  <si>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</si>
  <si>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</si>
  <si>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Excess(+)</t>
  </si>
  <si>
    <t>Full Conversion</t>
  </si>
  <si>
    <t>Total in Figures</t>
  </si>
  <si>
    <t>Quoted Rate in Figures</t>
  </si>
  <si>
    <t>Quoted Rate in Words</t>
  </si>
  <si>
    <t>Please Enable Macros to View BoQ information</t>
  </si>
  <si>
    <t>Name of the Bidder/ Bidding Firm / Company :</t>
  </si>
  <si>
    <r>
      <t xml:space="preserve">TOTAL AMOUNT  Without Taxes
           in
     </t>
    </r>
    <r>
      <rPr>
        <b/>
        <sz val="11"/>
        <color indexed="10"/>
        <rFont val="Arial"/>
        <family val="2"/>
      </rPr>
      <t xml:space="preserve"> Rs.      P</t>
    </r>
  </si>
  <si>
    <r>
      <t xml:space="preserve">Estimated Rate
 in
</t>
    </r>
    <r>
      <rPr>
        <b/>
        <sz val="11"/>
        <color indexed="10"/>
        <rFont val="Arial"/>
        <family val="2"/>
      </rPr>
      <t>Rs.      P</t>
    </r>
  </si>
  <si>
    <t>sqm</t>
  </si>
  <si>
    <t>metre</t>
  </si>
  <si>
    <t>Select</t>
  </si>
  <si>
    <t>cum</t>
  </si>
  <si>
    <t>each</t>
  </si>
  <si>
    <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</si>
  <si>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t xml:space="preserve">TEXT </t>
    </r>
    <r>
      <rPr>
        <b/>
        <sz val="11"/>
        <color indexed="10"/>
        <rFont val="Arial"/>
        <family val="2"/>
      </rPr>
      <t>#</t>
    </r>
  </si>
  <si>
    <t>110 mm diameter</t>
  </si>
  <si>
    <t>Cement mortar 1:6 (1 cement : 6 coarse sand)</t>
  </si>
  <si>
    <t>Contract No:  20/C/D3/2022-23</t>
  </si>
  <si>
    <t>CARRIAGE OF MATERIALS</t>
  </si>
  <si>
    <t>By Mechanical Transport including loading,unloading and stacking</t>
  </si>
  <si>
    <t>Earth Lead - 2 km</t>
  </si>
  <si>
    <t>EARTH WORK</t>
  </si>
  <si>
    <t>Earth work in surface excavation not exceeding 30 cm in depth but exceeding 1.5 m in width as well as 10 sqm on plan including getting out and disposal of excavated earth upto 50 m and lift upto 1.5 m, as directed by Engineer-in- Charge:</t>
  </si>
  <si>
    <t>All kinds of soil</t>
  </si>
  <si>
    <t>Excavating trenches of required width for pipes, cables, etc including excavation for sockets, and dressing of sides, ramming of bottoms, depth upto 1.5 m, including getting out the excavated soil, and then returning the soil as required, in layers not exceeding 20 cm in depth, including consolidating each deposited layer by ramming, watering, etc. and disposing of surplus excavated soil as directed, within a lead of 50 m :</t>
  </si>
  <si>
    <t>Pipes, cables etc. exceeding 80 mm dia. but not exceeding 300 mm dia</t>
  </si>
  <si>
    <t>Filling available excavated earth (excluding rock) in trenches, plinth, sides of foundations etc. in layers not exceeding 20cm in depth, consolidating each deposited layer by ramming and watering, lead up to 50 m and lift upto 1.5 m.</t>
  </si>
  <si>
    <t>Surface dressing of the ground including removing vegetation and in-equalities not exceeding 15 cm deep and disposal of rubbish, lead up to 50 m and lift up to 1.5 m.</t>
  </si>
  <si>
    <t>REINFORCED CEMENT CONCRETE</t>
  </si>
  <si>
    <t>Centering and shuttering including strutting, propping etc. and removal of form for</t>
  </si>
  <si>
    <t>Side/Edge suttering of CC Path</t>
  </si>
  <si>
    <t>MASONRY WORK</t>
  </si>
  <si>
    <t>Brick work with common burnt clay F.P.S. (non modular) bricks of class designation 7.5 in foundation and plinth in:</t>
  </si>
  <si>
    <t>FLOORING</t>
  </si>
  <si>
    <t>Cement concrete pavement with 1:2:4 (1 cement : 2 coarse sand : 4 graded stone aggregate 20 mm nominal size), including finishing complete.</t>
  </si>
  <si>
    <t>Extra for making chequers of approved pattern on cement concrete floors, steps, landing, pavements etc.</t>
  </si>
  <si>
    <t>ROOFING</t>
  </si>
  <si>
    <t>Providing and fixing on wall face unplasticised Rigid PVC rain water pipes conforming to IS : 13592 Type A, including jointing with seal ring conforming to IS : 5382, leaving 10 mm gap for thermal expansion, (i) Single socketed pipes.</t>
  </si>
  <si>
    <t>ROAD WORK</t>
  </si>
  <si>
    <t>Painting runway/taxi track/apron marking with adequate nos of coats to give uniform finish with road marking paint of superior make as approved by the Engineer-in-charge, i/c cleaning the surface of ail dirt, scales, oil, grease and other foreign material etc. and lining out complete.</t>
  </si>
  <si>
    <t>New work (Two or more coats)</t>
  </si>
  <si>
    <t>DRAINAGE</t>
  </si>
  <si>
    <t>Raising manhole cover and frame slab to required level including dismantling existing slab and making good the damage as required (Raising depth of manhole to be paid separately) :</t>
  </si>
  <si>
    <t>Rectangular manhole 90x80 cm with rectangular cover 600 x 450 mm of grade LD - 2.5</t>
  </si>
  <si>
    <t>Rectangular manhole 120x90 cm with circular cover 560 mm dia of grade HD - 20</t>
  </si>
  <si>
    <t>MINOR CIVIL MAINTENANCE WORK:</t>
  </si>
  <si>
    <t>"Providing and laying in position cement concrete of specified grade excluding the cost of centering and shuttering - All work up to plinth level :      
1:5:10 (1 cement : 5 coarse sand (zone-III) derived from natural sources: 10 graded brick aggregate 40 mm nominal size derived from natural sources)</t>
  </si>
  <si>
    <t>Providing &amp; fixing Kota Stone upto 100 mm depth Strips with CM 1:4 in CC Road i/c cutting the kota in strips.</t>
  </si>
  <si>
    <t>Cum</t>
  </si>
  <si>
    <t>Rm</t>
  </si>
  <si>
    <t>Name of Work: Construction of Cycle path from Academic area entry (near minimum wage office) to Academic gate -1 - Stretch 6</t>
  </si>
  <si>
    <t>Tender Inviting Authority: Superintending Engineer, IWD, IIT, Kanpur</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</si>
</sst>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000"/>
    <numFmt numFmtId="173" formatCode="0.000"/>
    <numFmt numFmtId="174" formatCode="0.0"/>
  </numFmts>
  <fonts count="59">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57"/>
      <name val="Arial"/>
      <family val="2"/>
    </font>
    <font>
      <b/>
      <sz val="9"/>
      <color indexed="8"/>
      <name val="Tahoma"/>
      <family val="2"/>
    </font>
    <font>
      <sz val="9"/>
      <color indexed="8"/>
      <name val="Tahoma"/>
      <family val="2"/>
    </font>
    <font>
      <b/>
      <sz val="16"/>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rgb="FFFFFF00"/>
        <bgColor indexed="64"/>
      </patternFill>
    </fill>
    <fill>
      <patternFill patternType="solid">
        <fgColor indexed="27"/>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right style="thin"/>
      <top style="thin"/>
      <bottom style="thin"/>
    </border>
    <border>
      <left style="thin">
        <color indexed="8"/>
      </left>
      <right style="thin">
        <color indexed="8"/>
      </right>
      <top>
        <color indexed="63"/>
      </top>
      <bottom style="thin">
        <color indexed="8"/>
      </bottom>
    </border>
    <border>
      <left style="thin"/>
      <right style="thin"/>
      <top style="thin"/>
      <bottom>
        <color indexed="63"/>
      </bottom>
    </border>
    <border>
      <left>
        <color indexed="63"/>
      </left>
      <right style="thin">
        <color indexed="8"/>
      </right>
      <top style="thin">
        <color indexed="8"/>
      </top>
      <bottom>
        <color indexed="63"/>
      </bottom>
    </border>
    <border>
      <left>
        <color indexed="63"/>
      </left>
      <right style="thin"/>
      <top style="thin"/>
      <bottom>
        <color indexed="63"/>
      </bottom>
    </border>
    <border>
      <left style="thin">
        <color indexed="8"/>
      </left>
      <right>
        <color indexed="63"/>
      </right>
      <top>
        <color indexed="63"/>
      </top>
      <bottom style="thin">
        <color indexed="8"/>
      </bottom>
    </border>
    <border>
      <left style="thin">
        <color indexed="8"/>
      </left>
      <right>
        <color indexed="63"/>
      </right>
      <top>
        <color indexed="63"/>
      </top>
      <bottom>
        <color indexed="63"/>
      </bottom>
    </border>
    <border>
      <left>
        <color indexed="63"/>
      </left>
      <right>
        <color indexed="63"/>
      </right>
      <top>
        <color indexed="63"/>
      </top>
      <bottom style="thin">
        <color indexed="8"/>
      </bottom>
    </border>
    <border>
      <left>
        <color indexed="63"/>
      </left>
      <right>
        <color indexed="63"/>
      </right>
      <top style="thin">
        <color indexed="8"/>
      </top>
      <bottom>
        <color indexed="63"/>
      </bottom>
    </border>
    <border>
      <left>
        <color indexed="63"/>
      </left>
      <right style="thin">
        <color indexed="8"/>
      </right>
      <top>
        <color indexed="63"/>
      </top>
      <bottom>
        <color indexed="63"/>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3"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77">
    <xf numFmtId="0" fontId="0" fillId="0" borderId="0" xfId="0" applyAlignment="1">
      <alignment/>
    </xf>
    <xf numFmtId="0" fontId="0" fillId="0" borderId="0" xfId="56" applyNumberFormat="1" applyFill="1">
      <alignment/>
      <protection/>
    </xf>
    <xf numFmtId="0" fontId="1" fillId="0" borderId="0" xfId="59" applyNumberFormat="1" applyFill="1">
      <alignment/>
      <protection/>
    </xf>
    <xf numFmtId="0" fontId="2" fillId="0" borderId="0" xfId="56" applyNumberFormat="1" applyFont="1" applyFill="1">
      <alignment/>
      <protection/>
    </xf>
    <xf numFmtId="0" fontId="4" fillId="0" borderId="0" xfId="56" applyNumberFormat="1" applyFont="1" applyFill="1" applyBorder="1" applyAlignment="1">
      <alignment vertical="center"/>
      <protection/>
    </xf>
    <xf numFmtId="0" fontId="5" fillId="0" borderId="0" xfId="56" applyNumberFormat="1" applyFont="1" applyFill="1" applyBorder="1" applyAlignment="1" applyProtection="1">
      <alignment vertical="center"/>
      <protection locked="0"/>
    </xf>
    <xf numFmtId="0" fontId="5" fillId="0" borderId="0" xfId="56"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6" applyNumberFormat="1" applyFont="1" applyFill="1" applyBorder="1" applyAlignment="1">
      <alignment vertical="center"/>
      <protection/>
    </xf>
    <xf numFmtId="0" fontId="9" fillId="0" borderId="0" xfId="56" applyNumberFormat="1" applyFont="1" applyFill="1" applyBorder="1" applyAlignment="1">
      <alignment horizontal="left"/>
      <protection/>
    </xf>
    <xf numFmtId="0" fontId="10" fillId="0" borderId="0" xfId="56"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6" applyNumberFormat="1" applyFont="1" applyFill="1" applyAlignment="1" applyProtection="1">
      <alignment vertical="center"/>
      <protection locked="0"/>
    </xf>
    <xf numFmtId="0" fontId="5" fillId="0" borderId="0" xfId="56" applyNumberFormat="1" applyFont="1" applyFill="1" applyAlignment="1" applyProtection="1">
      <alignment vertical="center"/>
      <protection locked="0"/>
    </xf>
    <xf numFmtId="0" fontId="4" fillId="0" borderId="0" xfId="56" applyNumberFormat="1" applyFont="1" applyFill="1" applyAlignment="1">
      <alignment vertical="center"/>
      <protection/>
    </xf>
    <xf numFmtId="0" fontId="5" fillId="0" borderId="0" xfId="56" applyNumberFormat="1" applyFont="1" applyFill="1" applyAlignment="1">
      <alignment vertical="center"/>
      <protection/>
    </xf>
    <xf numFmtId="0" fontId="7" fillId="0" borderId="11" xfId="56" applyNumberFormat="1" applyFont="1" applyFill="1" applyBorder="1" applyAlignment="1">
      <alignment horizontal="center" vertical="top" wrapText="1"/>
      <protection/>
    </xf>
    <xf numFmtId="0" fontId="4" fillId="0" borderId="0" xfId="56" applyNumberFormat="1" applyFont="1" applyFill="1">
      <alignment/>
      <protection/>
    </xf>
    <xf numFmtId="0" fontId="5" fillId="0" borderId="0" xfId="56" applyNumberFormat="1" applyFont="1" applyFill="1">
      <alignment/>
      <protection/>
    </xf>
    <xf numFmtId="0" fontId="7" fillId="0" borderId="12" xfId="59" applyNumberFormat="1" applyFont="1" applyFill="1" applyBorder="1" applyAlignment="1">
      <alignment horizontal="center" vertical="top" wrapText="1"/>
      <protection/>
    </xf>
    <xf numFmtId="0" fontId="13" fillId="0" borderId="11" xfId="59" applyNumberFormat="1" applyFont="1" applyFill="1" applyBorder="1" applyAlignment="1">
      <alignment vertical="top" wrapText="1"/>
      <protection/>
    </xf>
    <xf numFmtId="0" fontId="4" fillId="0" borderId="0" xfId="56" applyNumberFormat="1" applyFont="1" applyFill="1" applyAlignment="1">
      <alignment vertical="top"/>
      <protection/>
    </xf>
    <xf numFmtId="0" fontId="5" fillId="0" borderId="0" xfId="56"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7" fillId="0" borderId="14" xfId="59" applyNumberFormat="1" applyFont="1" applyFill="1" applyBorder="1" applyAlignment="1">
      <alignment horizontal="left" vertical="top"/>
      <protection/>
    </xf>
    <xf numFmtId="0" fontId="15" fillId="0" borderId="12" xfId="56" applyNumberFormat="1" applyFont="1" applyFill="1" applyBorder="1" applyAlignment="1" applyProtection="1">
      <alignment vertical="top"/>
      <protection/>
    </xf>
    <xf numFmtId="0" fontId="16" fillId="0" borderId="11" xfId="59" applyNumberFormat="1" applyFont="1" applyFill="1" applyBorder="1" applyAlignment="1" applyProtection="1">
      <alignment vertical="center" wrapText="1"/>
      <protection locked="0"/>
    </xf>
    <xf numFmtId="0" fontId="15" fillId="0" borderId="11" xfId="59" applyNumberFormat="1" applyFont="1" applyFill="1" applyBorder="1" applyAlignment="1">
      <alignment vertical="top"/>
      <protection/>
    </xf>
    <xf numFmtId="0" fontId="4" fillId="0" borderId="11" xfId="56"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6"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6" applyNumberFormat="1" applyFont="1" applyFill="1" applyAlignment="1" applyProtection="1">
      <alignment vertical="top"/>
      <protection/>
    </xf>
    <xf numFmtId="0" fontId="57" fillId="0" borderId="15" xfId="0" applyFont="1" applyFill="1" applyBorder="1" applyAlignment="1">
      <alignment horizontal="right" vertical="top"/>
    </xf>
    <xf numFmtId="0" fontId="4" fillId="0" borderId="0" xfId="59" applyNumberFormat="1" applyFont="1" applyFill="1" applyBorder="1" applyAlignment="1">
      <alignment vertical="top"/>
      <protection/>
    </xf>
    <xf numFmtId="0" fontId="17" fillId="33" borderId="11" xfId="59" applyNumberFormat="1" applyFont="1" applyFill="1" applyBorder="1" applyAlignment="1" applyProtection="1">
      <alignment vertical="center" wrapText="1"/>
      <protection locked="0"/>
    </xf>
    <xf numFmtId="10" fontId="18" fillId="33" borderId="11" xfId="66" applyNumberFormat="1" applyFont="1" applyFill="1" applyBorder="1" applyAlignment="1" applyProtection="1">
      <alignment horizontal="center" vertical="center"/>
      <protection locked="0"/>
    </xf>
    <xf numFmtId="0" fontId="7" fillId="0" borderId="12" xfId="56" applyNumberFormat="1" applyFont="1" applyFill="1" applyBorder="1" applyAlignment="1">
      <alignment horizontal="center" vertical="top" wrapText="1"/>
      <protection/>
    </xf>
    <xf numFmtId="0" fontId="4" fillId="0" borderId="16" xfId="59" applyNumberFormat="1" applyFont="1" applyFill="1" applyBorder="1" applyAlignment="1">
      <alignment vertical="top" wrapText="1"/>
      <protection/>
    </xf>
    <xf numFmtId="2" fontId="7" fillId="0" borderId="17" xfId="56" applyNumberFormat="1" applyFont="1" applyFill="1" applyBorder="1" applyAlignment="1" applyProtection="1">
      <alignment horizontal="right" vertical="top"/>
      <protection locked="0"/>
    </xf>
    <xf numFmtId="2" fontId="4" fillId="0" borderId="17" xfId="59" applyNumberFormat="1" applyFont="1" applyFill="1" applyBorder="1" applyAlignment="1">
      <alignment horizontal="right" vertical="top"/>
      <protection/>
    </xf>
    <xf numFmtId="2" fontId="4" fillId="0" borderId="17" xfId="56" applyNumberFormat="1" applyFont="1" applyFill="1" applyBorder="1" applyAlignment="1">
      <alignment horizontal="right" vertical="top"/>
      <protection/>
    </xf>
    <xf numFmtId="2" fontId="7" fillId="33" borderId="17" xfId="56" applyNumberFormat="1" applyFont="1" applyFill="1" applyBorder="1" applyAlignment="1" applyProtection="1">
      <alignment horizontal="right" vertical="top"/>
      <protection locked="0"/>
    </xf>
    <xf numFmtId="0" fontId="7" fillId="0" borderId="17" xfId="56" applyNumberFormat="1" applyFont="1" applyFill="1" applyBorder="1" applyAlignment="1">
      <alignment horizontal="center" vertical="top" wrapText="1"/>
      <protection/>
    </xf>
    <xf numFmtId="0" fontId="7" fillId="0" borderId="18" xfId="56" applyNumberFormat="1" applyFont="1" applyFill="1" applyBorder="1" applyAlignment="1">
      <alignment horizontal="center" vertical="top" wrapText="1"/>
      <protection/>
    </xf>
    <xf numFmtId="2" fontId="7" fillId="0" borderId="19" xfId="56" applyNumberFormat="1" applyFont="1" applyFill="1" applyBorder="1" applyAlignment="1" applyProtection="1">
      <alignment horizontal="right" vertical="top"/>
      <protection locked="0"/>
    </xf>
    <xf numFmtId="0" fontId="7" fillId="0" borderId="16" xfId="59" applyNumberFormat="1" applyFont="1" applyFill="1" applyBorder="1" applyAlignment="1">
      <alignment horizontal="left" vertical="top"/>
      <protection/>
    </xf>
    <xf numFmtId="0" fontId="7" fillId="0" borderId="20" xfId="59" applyNumberFormat="1" applyFont="1" applyFill="1" applyBorder="1" applyAlignment="1">
      <alignment horizontal="left" vertical="top"/>
      <protection/>
    </xf>
    <xf numFmtId="0" fontId="4" fillId="0" borderId="21" xfId="59" applyNumberFormat="1" applyFont="1" applyFill="1" applyBorder="1" applyAlignment="1">
      <alignment vertical="top"/>
      <protection/>
    </xf>
    <xf numFmtId="0" fontId="14" fillId="0" borderId="22" xfId="59" applyNumberFormat="1" applyFont="1" applyFill="1" applyBorder="1" applyAlignment="1">
      <alignment vertical="top"/>
      <protection/>
    </xf>
    <xf numFmtId="0" fontId="4" fillId="0" borderId="22" xfId="59" applyNumberFormat="1" applyFont="1" applyFill="1" applyBorder="1" applyAlignment="1">
      <alignment vertical="top"/>
      <protection/>
    </xf>
    <xf numFmtId="2" fontId="7" fillId="34" borderId="17" xfId="56" applyNumberFormat="1" applyFont="1" applyFill="1" applyBorder="1" applyAlignment="1" applyProtection="1">
      <alignment horizontal="right" vertical="top"/>
      <protection locked="0"/>
    </xf>
    <xf numFmtId="2" fontId="7" fillId="34" borderId="17" xfId="56" applyNumberFormat="1" applyFont="1" applyFill="1" applyBorder="1" applyAlignment="1" applyProtection="1">
      <alignment horizontal="right" vertical="top" wrapText="1"/>
      <protection locked="0"/>
    </xf>
    <xf numFmtId="2" fontId="7" fillId="0" borderId="23" xfId="58" applyNumberFormat="1" applyFont="1" applyFill="1" applyBorder="1" applyAlignment="1">
      <alignment horizontal="right" vertical="top"/>
      <protection/>
    </xf>
    <xf numFmtId="2" fontId="7" fillId="0" borderId="17" xfId="59" applyNumberFormat="1" applyFont="1" applyFill="1" applyBorder="1" applyAlignment="1">
      <alignment horizontal="right" vertical="top"/>
      <protection/>
    </xf>
    <xf numFmtId="2" fontId="19" fillId="0" borderId="16" xfId="59" applyNumberFormat="1" applyFont="1" applyFill="1" applyBorder="1" applyAlignment="1">
      <alignment vertical="top"/>
      <protection/>
    </xf>
    <xf numFmtId="2" fontId="14" fillId="0" borderId="24" xfId="59" applyNumberFormat="1" applyFont="1" applyFill="1" applyBorder="1" applyAlignment="1">
      <alignment horizontal="right" vertical="top"/>
      <protection/>
    </xf>
    <xf numFmtId="2" fontId="14" fillId="0" borderId="15" xfId="59" applyNumberFormat="1" applyFont="1" applyFill="1" applyBorder="1" applyAlignment="1">
      <alignment vertical="top"/>
      <protection/>
    </xf>
    <xf numFmtId="0" fontId="4" fillId="0" borderId="17" xfId="59" applyNumberFormat="1" applyFont="1" applyFill="1" applyBorder="1" applyAlignment="1">
      <alignment horizontal="justify" vertical="top" wrapText="1"/>
      <protection/>
    </xf>
    <xf numFmtId="0" fontId="57" fillId="0" borderId="15" xfId="0" applyFont="1" applyFill="1" applyBorder="1" applyAlignment="1">
      <alignment horizontal="left" vertical="top"/>
    </xf>
    <xf numFmtId="0" fontId="57" fillId="0" borderId="15" xfId="0" applyFont="1" applyFill="1" applyBorder="1" applyAlignment="1">
      <alignment horizontal="justify" vertical="top" wrapText="1"/>
    </xf>
    <xf numFmtId="0" fontId="57" fillId="0" borderId="15" xfId="0" applyFont="1" applyFill="1" applyBorder="1" applyAlignment="1">
      <alignment horizontal="center" vertical="top" wrapText="1"/>
    </xf>
    <xf numFmtId="2" fontId="57" fillId="0" borderId="15" xfId="0" applyNumberFormat="1" applyFont="1" applyFill="1" applyBorder="1" applyAlignment="1">
      <alignment vertical="top"/>
    </xf>
    <xf numFmtId="2" fontId="57" fillId="0" borderId="15" xfId="0" applyNumberFormat="1" applyFont="1" applyFill="1" applyBorder="1" applyAlignment="1">
      <alignment horizontal="left" vertical="top"/>
    </xf>
    <xf numFmtId="0" fontId="4" fillId="0" borderId="15" xfId="59" applyNumberFormat="1" applyFont="1" applyFill="1" applyBorder="1" applyAlignment="1">
      <alignment horizontal="justify" vertical="top" wrapText="1"/>
      <protection/>
    </xf>
    <xf numFmtId="0" fontId="4" fillId="0" borderId="0" xfId="56" applyNumberFormat="1" applyFont="1" applyFill="1" applyAlignment="1">
      <alignment vertical="top" wrapText="1"/>
      <protection/>
    </xf>
    <xf numFmtId="0" fontId="7" fillId="0" borderId="15" xfId="56" applyNumberFormat="1" applyFont="1" applyFill="1" applyBorder="1" applyAlignment="1" applyProtection="1">
      <alignment horizontal="center" vertical="top"/>
      <protection/>
    </xf>
    <xf numFmtId="0" fontId="7" fillId="34" borderId="15" xfId="56" applyNumberFormat="1" applyFont="1" applyFill="1" applyBorder="1" applyAlignment="1" applyProtection="1">
      <alignment horizontal="center" vertical="top"/>
      <protection/>
    </xf>
    <xf numFmtId="0" fontId="14" fillId="0" borderId="13" xfId="59" applyNumberFormat="1" applyFont="1" applyFill="1" applyBorder="1" applyAlignment="1">
      <alignment horizontal="center" vertical="top" wrapText="1"/>
      <protection/>
    </xf>
    <xf numFmtId="0" fontId="3" fillId="0" borderId="0" xfId="56" applyNumberFormat="1" applyFont="1" applyFill="1" applyBorder="1" applyAlignment="1">
      <alignment horizontal="right" vertical="top"/>
      <protection/>
    </xf>
    <xf numFmtId="0" fontId="8" fillId="0" borderId="0" xfId="56" applyNumberFormat="1" applyFont="1" applyFill="1" applyBorder="1" applyAlignment="1">
      <alignment horizontal="left" vertical="center" wrapText="1"/>
      <protection/>
    </xf>
    <xf numFmtId="0" fontId="10" fillId="0" borderId="22" xfId="56" applyNumberFormat="1" applyFont="1" applyFill="1" applyBorder="1" applyAlignment="1" applyProtection="1">
      <alignment horizontal="center" wrapText="1"/>
      <protection locked="0"/>
    </xf>
    <xf numFmtId="0" fontId="11" fillId="0" borderId="13" xfId="56" applyNumberFormat="1" applyFont="1" applyFill="1" applyBorder="1" applyAlignment="1">
      <alignment horizontal="center" vertical="center" wrapText="1"/>
      <protection/>
    </xf>
    <xf numFmtId="0" fontId="7" fillId="35" borderId="13"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2562225</xdr:colOff>
      <xdr:row>0</xdr:row>
      <xdr:rowOff>285750</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Pschedul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BoQ1"/>
      <sheetName val="Macro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0">
    <tabColor indexed="56"/>
  </sheetPr>
  <dimension ref="A1:II49"/>
  <sheetViews>
    <sheetView showGridLines="0" view="pageBreakPreview" zoomScaleNormal="85" zoomScaleSheetLayoutView="100" zoomScalePageLayoutView="0" workbookViewId="0" topLeftCell="A8">
      <selection activeCell="B11" sqref="B11"/>
    </sheetView>
  </sheetViews>
  <sheetFormatPr defaultColWidth="9.140625" defaultRowHeight="15"/>
  <cols>
    <col min="1" max="1" width="8.8515625" style="1" customWidth="1"/>
    <col min="2" max="2" width="44.57421875" style="1" customWidth="1"/>
    <col min="3" max="3" width="15.140625" style="1" hidden="1" customWidth="1"/>
    <col min="4" max="4" width="10.57421875" style="1" customWidth="1"/>
    <col min="5" max="5" width="9.28125" style="1" customWidth="1"/>
    <col min="6" max="6" width="11.421875" style="1" customWidth="1"/>
    <col min="7" max="13" width="0" style="1" hidden="1" customWidth="1"/>
    <col min="14" max="14" width="0" style="2" hidden="1" customWidth="1"/>
    <col min="15" max="52" width="0" style="1" hidden="1" customWidth="1"/>
    <col min="53" max="53" width="17.57421875" style="1" customWidth="1"/>
    <col min="54" max="54" width="1.28515625" style="1" hidden="1" customWidth="1"/>
    <col min="55" max="55" width="36.7109375" style="1" customWidth="1"/>
    <col min="56" max="238" width="9.140625" style="1" customWidth="1"/>
    <col min="239" max="243" width="9.140625" style="3" customWidth="1"/>
    <col min="244" max="16384" width="9.140625" style="1" customWidth="1"/>
  </cols>
  <sheetData>
    <row r="1" spans="1:243" s="4" customFormat="1" ht="30" customHeight="1">
      <c r="A1" s="70" t="str">
        <f>B2&amp;" BoQ"</f>
        <v>Percentage BoQ</v>
      </c>
      <c r="B1" s="70"/>
      <c r="C1" s="70"/>
      <c r="D1" s="70"/>
      <c r="E1" s="70"/>
      <c r="F1" s="70"/>
      <c r="G1" s="70"/>
      <c r="H1" s="70"/>
      <c r="I1" s="70"/>
      <c r="J1" s="70"/>
      <c r="K1" s="70"/>
      <c r="L1" s="70"/>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75" customHeight="1" hidden="1">
      <c r="A3" s="4" t="s">
        <v>5</v>
      </c>
      <c r="C3" s="4" t="s">
        <v>6</v>
      </c>
      <c r="IE3" s="6"/>
      <c r="IF3" s="6"/>
      <c r="IG3" s="6"/>
      <c r="IH3" s="6"/>
      <c r="II3" s="6"/>
    </row>
    <row r="4" spans="1:243" s="9" customFormat="1" ht="30.75" customHeight="1">
      <c r="A4" s="71" t="s">
        <v>85</v>
      </c>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IE4" s="10"/>
      <c r="IF4" s="10"/>
      <c r="IG4" s="10"/>
      <c r="IH4" s="10"/>
      <c r="II4" s="10"/>
    </row>
    <row r="5" spans="1:243" s="9" customFormat="1" ht="30.75" customHeight="1">
      <c r="A5" s="71" t="s">
        <v>84</v>
      </c>
      <c r="B5" s="71"/>
      <c r="C5" s="71"/>
      <c r="D5" s="71"/>
      <c r="E5" s="71"/>
      <c r="F5" s="71"/>
      <c r="G5" s="71"/>
      <c r="H5" s="71"/>
      <c r="I5" s="71"/>
      <c r="J5" s="71"/>
      <c r="K5" s="71"/>
      <c r="L5" s="71"/>
      <c r="M5" s="71"/>
      <c r="N5" s="71"/>
      <c r="O5" s="71"/>
      <c r="P5" s="71"/>
      <c r="Q5" s="71"/>
      <c r="R5" s="71"/>
      <c r="S5" s="71"/>
      <c r="T5" s="71"/>
      <c r="U5" s="71"/>
      <c r="V5" s="71"/>
      <c r="W5" s="71"/>
      <c r="X5" s="71"/>
      <c r="Y5" s="71"/>
      <c r="Z5" s="71"/>
      <c r="AA5" s="71"/>
      <c r="AB5" s="71"/>
      <c r="AC5" s="71"/>
      <c r="AD5" s="71"/>
      <c r="AE5" s="71"/>
      <c r="AF5" s="71"/>
      <c r="AG5" s="71"/>
      <c r="AH5" s="71"/>
      <c r="AI5" s="71"/>
      <c r="AJ5" s="71"/>
      <c r="AK5" s="71"/>
      <c r="AL5" s="71"/>
      <c r="AM5" s="71"/>
      <c r="AN5" s="71"/>
      <c r="AO5" s="71"/>
      <c r="AP5" s="71"/>
      <c r="AQ5" s="71"/>
      <c r="AR5" s="71"/>
      <c r="AS5" s="71"/>
      <c r="AT5" s="71"/>
      <c r="AU5" s="71"/>
      <c r="AV5" s="71"/>
      <c r="AW5" s="71"/>
      <c r="AX5" s="71"/>
      <c r="AY5" s="71"/>
      <c r="AZ5" s="71"/>
      <c r="BA5" s="71"/>
      <c r="BB5" s="71"/>
      <c r="BC5" s="71"/>
      <c r="IE5" s="10"/>
      <c r="IF5" s="10"/>
      <c r="IG5" s="10"/>
      <c r="IH5" s="10"/>
      <c r="II5" s="10"/>
    </row>
    <row r="6" spans="1:243" s="9" customFormat="1" ht="30.75" customHeight="1">
      <c r="A6" s="71" t="s">
        <v>51</v>
      </c>
      <c r="B6" s="71"/>
      <c r="C6" s="71"/>
      <c r="D6" s="71"/>
      <c r="E6" s="71"/>
      <c r="F6" s="71"/>
      <c r="G6" s="71"/>
      <c r="H6" s="71"/>
      <c r="I6" s="71"/>
      <c r="J6" s="71"/>
      <c r="K6" s="71"/>
      <c r="L6" s="71"/>
      <c r="M6" s="71"/>
      <c r="N6" s="71"/>
      <c r="O6" s="71"/>
      <c r="P6" s="71"/>
      <c r="Q6" s="71"/>
      <c r="R6" s="71"/>
      <c r="S6" s="71"/>
      <c r="T6" s="71"/>
      <c r="U6" s="71"/>
      <c r="V6" s="71"/>
      <c r="W6" s="71"/>
      <c r="X6" s="71"/>
      <c r="Y6" s="71"/>
      <c r="Z6" s="71"/>
      <c r="AA6" s="71"/>
      <c r="AB6" s="71"/>
      <c r="AC6" s="71"/>
      <c r="AD6" s="71"/>
      <c r="AE6" s="71"/>
      <c r="AF6" s="71"/>
      <c r="AG6" s="71"/>
      <c r="AH6" s="71"/>
      <c r="AI6" s="71"/>
      <c r="AJ6" s="71"/>
      <c r="AK6" s="71"/>
      <c r="AL6" s="71"/>
      <c r="AM6" s="71"/>
      <c r="AN6" s="71"/>
      <c r="AO6" s="71"/>
      <c r="AP6" s="71"/>
      <c r="AQ6" s="71"/>
      <c r="AR6" s="71"/>
      <c r="AS6" s="71"/>
      <c r="AT6" s="71"/>
      <c r="AU6" s="71"/>
      <c r="AV6" s="71"/>
      <c r="AW6" s="71"/>
      <c r="AX6" s="71"/>
      <c r="AY6" s="71"/>
      <c r="AZ6" s="71"/>
      <c r="BA6" s="71"/>
      <c r="BB6" s="71"/>
      <c r="BC6" s="71"/>
      <c r="IE6" s="10"/>
      <c r="IF6" s="10"/>
      <c r="IG6" s="10"/>
      <c r="IH6" s="10"/>
      <c r="II6" s="10"/>
    </row>
    <row r="7" spans="1:243" s="9" customFormat="1" ht="29.25" customHeight="1" hidden="1">
      <c r="A7" s="72" t="s">
        <v>7</v>
      </c>
      <c r="B7" s="72"/>
      <c r="C7" s="72"/>
      <c r="D7" s="72"/>
      <c r="E7" s="72"/>
      <c r="F7" s="72"/>
      <c r="G7" s="72"/>
      <c r="H7" s="72"/>
      <c r="I7" s="72"/>
      <c r="J7" s="72"/>
      <c r="K7" s="72"/>
      <c r="L7" s="72"/>
      <c r="M7" s="72"/>
      <c r="N7" s="72"/>
      <c r="O7" s="72"/>
      <c r="P7" s="72"/>
      <c r="Q7" s="72"/>
      <c r="R7" s="72"/>
      <c r="S7" s="72"/>
      <c r="T7" s="72"/>
      <c r="U7" s="72"/>
      <c r="V7" s="72"/>
      <c r="W7" s="72"/>
      <c r="X7" s="72"/>
      <c r="Y7" s="72"/>
      <c r="Z7" s="72"/>
      <c r="AA7" s="72"/>
      <c r="AB7" s="72"/>
      <c r="AC7" s="72"/>
      <c r="AD7" s="72"/>
      <c r="AE7" s="72"/>
      <c r="AF7" s="72"/>
      <c r="AG7" s="72"/>
      <c r="AH7" s="72"/>
      <c r="AI7" s="72"/>
      <c r="AJ7" s="72"/>
      <c r="AK7" s="72"/>
      <c r="AL7" s="72"/>
      <c r="AM7" s="72"/>
      <c r="AN7" s="72"/>
      <c r="AO7" s="72"/>
      <c r="AP7" s="72"/>
      <c r="AQ7" s="72"/>
      <c r="AR7" s="72"/>
      <c r="AS7" s="72"/>
      <c r="AT7" s="72"/>
      <c r="AU7" s="72"/>
      <c r="AV7" s="72"/>
      <c r="AW7" s="72"/>
      <c r="AX7" s="72"/>
      <c r="AY7" s="72"/>
      <c r="AZ7" s="72"/>
      <c r="BA7" s="72"/>
      <c r="BB7" s="72"/>
      <c r="BC7" s="72"/>
      <c r="IE7" s="10"/>
      <c r="IF7" s="10"/>
      <c r="IG7" s="10"/>
      <c r="IH7" s="10"/>
      <c r="II7" s="10"/>
    </row>
    <row r="8" spans="1:243" s="12" customFormat="1" ht="72" customHeight="1">
      <c r="A8" s="11" t="s">
        <v>39</v>
      </c>
      <c r="B8" s="74"/>
      <c r="C8" s="74"/>
      <c r="D8" s="74"/>
      <c r="E8" s="74"/>
      <c r="F8" s="74"/>
      <c r="G8" s="74"/>
      <c r="H8" s="74"/>
      <c r="I8" s="74"/>
      <c r="J8" s="74"/>
      <c r="K8" s="74"/>
      <c r="L8" s="74"/>
      <c r="M8" s="74"/>
      <c r="N8" s="74"/>
      <c r="O8" s="74"/>
      <c r="P8" s="74"/>
      <c r="Q8" s="74"/>
      <c r="R8" s="74"/>
      <c r="S8" s="74"/>
      <c r="T8" s="74"/>
      <c r="U8" s="74"/>
      <c r="V8" s="74"/>
      <c r="W8" s="74"/>
      <c r="X8" s="74"/>
      <c r="Y8" s="74"/>
      <c r="Z8" s="74"/>
      <c r="AA8" s="74"/>
      <c r="AB8" s="74"/>
      <c r="AC8" s="74"/>
      <c r="AD8" s="74"/>
      <c r="AE8" s="74"/>
      <c r="AF8" s="74"/>
      <c r="AG8" s="74"/>
      <c r="AH8" s="74"/>
      <c r="AI8" s="74"/>
      <c r="AJ8" s="74"/>
      <c r="AK8" s="74"/>
      <c r="AL8" s="74"/>
      <c r="AM8" s="74"/>
      <c r="AN8" s="74"/>
      <c r="AO8" s="74"/>
      <c r="AP8" s="74"/>
      <c r="AQ8" s="74"/>
      <c r="AR8" s="74"/>
      <c r="AS8" s="74"/>
      <c r="AT8" s="74"/>
      <c r="AU8" s="74"/>
      <c r="AV8" s="74"/>
      <c r="AW8" s="74"/>
      <c r="AX8" s="74"/>
      <c r="AY8" s="74"/>
      <c r="AZ8" s="74"/>
      <c r="BA8" s="74"/>
      <c r="BB8" s="74"/>
      <c r="BC8" s="74"/>
      <c r="IE8" s="13"/>
      <c r="IF8" s="13"/>
      <c r="IG8" s="13"/>
      <c r="IH8" s="13"/>
      <c r="II8" s="13"/>
    </row>
    <row r="9" spans="1:243" s="14" customFormat="1" ht="61.5" customHeight="1">
      <c r="A9" s="73" t="s">
        <v>47</v>
      </c>
      <c r="B9" s="73"/>
      <c r="C9" s="73"/>
      <c r="D9" s="73"/>
      <c r="E9" s="73"/>
      <c r="F9" s="73"/>
      <c r="G9" s="73"/>
      <c r="H9" s="73"/>
      <c r="I9" s="73"/>
      <c r="J9" s="73"/>
      <c r="K9" s="73"/>
      <c r="L9" s="73"/>
      <c r="M9" s="73"/>
      <c r="N9" s="73"/>
      <c r="O9" s="73"/>
      <c r="P9" s="73"/>
      <c r="Q9" s="73"/>
      <c r="R9" s="73"/>
      <c r="S9" s="73"/>
      <c r="T9" s="73"/>
      <c r="U9" s="73"/>
      <c r="V9" s="73"/>
      <c r="W9" s="73"/>
      <c r="X9" s="73"/>
      <c r="Y9" s="73"/>
      <c r="Z9" s="73"/>
      <c r="AA9" s="73"/>
      <c r="AB9" s="73"/>
      <c r="AC9" s="73"/>
      <c r="AD9" s="73"/>
      <c r="AE9" s="73"/>
      <c r="AF9" s="73"/>
      <c r="AG9" s="73"/>
      <c r="AH9" s="73"/>
      <c r="AI9" s="73"/>
      <c r="AJ9" s="73"/>
      <c r="AK9" s="73"/>
      <c r="AL9" s="73"/>
      <c r="AM9" s="73"/>
      <c r="AN9" s="73"/>
      <c r="AO9" s="73"/>
      <c r="AP9" s="73"/>
      <c r="AQ9" s="73"/>
      <c r="AR9" s="73"/>
      <c r="AS9" s="73"/>
      <c r="AT9" s="73"/>
      <c r="AU9" s="73"/>
      <c r="AV9" s="73"/>
      <c r="AW9" s="73"/>
      <c r="AX9" s="73"/>
      <c r="AY9" s="73"/>
      <c r="AZ9" s="73"/>
      <c r="BA9" s="73"/>
      <c r="BB9" s="73"/>
      <c r="BC9" s="73"/>
      <c r="IE9" s="15"/>
      <c r="IF9" s="15"/>
      <c r="IG9" s="15"/>
      <c r="IH9" s="15"/>
      <c r="II9" s="15"/>
    </row>
    <row r="10" spans="1:243" s="17" customFormat="1" ht="18.75" customHeight="1">
      <c r="A10" s="16" t="s">
        <v>8</v>
      </c>
      <c r="B10" s="16" t="s">
        <v>9</v>
      </c>
      <c r="C10" s="16" t="s">
        <v>9</v>
      </c>
      <c r="D10" s="16" t="s">
        <v>8</v>
      </c>
      <c r="E10" s="16" t="s">
        <v>48</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57" customHeight="1">
      <c r="A11" s="16" t="s">
        <v>14</v>
      </c>
      <c r="B11" s="16" t="s">
        <v>15</v>
      </c>
      <c r="C11" s="16" t="s">
        <v>16</v>
      </c>
      <c r="D11" s="16" t="s">
        <v>17</v>
      </c>
      <c r="E11" s="16" t="s">
        <v>18</v>
      </c>
      <c r="F11" s="16" t="s">
        <v>41</v>
      </c>
      <c r="G11" s="16"/>
      <c r="H11" s="16"/>
      <c r="I11" s="16" t="s">
        <v>19</v>
      </c>
      <c r="J11" s="16" t="s">
        <v>20</v>
      </c>
      <c r="K11" s="16" t="s">
        <v>21</v>
      </c>
      <c r="L11" s="16" t="s">
        <v>22</v>
      </c>
      <c r="M11" s="19" t="s">
        <v>23</v>
      </c>
      <c r="N11" s="16" t="s">
        <v>24</v>
      </c>
      <c r="O11" s="16" t="s">
        <v>25</v>
      </c>
      <c r="P11" s="16" t="s">
        <v>26</v>
      </c>
      <c r="Q11" s="16" t="s">
        <v>27</v>
      </c>
      <c r="R11" s="16"/>
      <c r="S11" s="16"/>
      <c r="T11" s="16" t="s">
        <v>28</v>
      </c>
      <c r="U11" s="16" t="s">
        <v>29</v>
      </c>
      <c r="V11" s="16" t="s">
        <v>30</v>
      </c>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20" t="s">
        <v>40</v>
      </c>
      <c r="BB11" s="20" t="s">
        <v>31</v>
      </c>
      <c r="BC11" s="20" t="s">
        <v>32</v>
      </c>
      <c r="IE11" s="18"/>
      <c r="IF11" s="18"/>
      <c r="IG11" s="18"/>
      <c r="IH11" s="18"/>
      <c r="II11" s="18"/>
    </row>
    <row r="12" spans="1:243" s="17" customFormat="1" ht="15">
      <c r="A12" s="16">
        <v>1</v>
      </c>
      <c r="B12" s="16">
        <v>2</v>
      </c>
      <c r="C12" s="38">
        <v>3</v>
      </c>
      <c r="D12" s="44">
        <v>4</v>
      </c>
      <c r="E12" s="44">
        <v>5</v>
      </c>
      <c r="F12" s="44">
        <v>6</v>
      </c>
      <c r="G12" s="44">
        <v>7</v>
      </c>
      <c r="H12" s="44">
        <v>8</v>
      </c>
      <c r="I12" s="44">
        <v>9</v>
      </c>
      <c r="J12" s="44">
        <v>10</v>
      </c>
      <c r="K12" s="44">
        <v>11</v>
      </c>
      <c r="L12" s="44">
        <v>12</v>
      </c>
      <c r="M12" s="44">
        <v>13</v>
      </c>
      <c r="N12" s="44">
        <v>14</v>
      </c>
      <c r="O12" s="44">
        <v>15</v>
      </c>
      <c r="P12" s="44">
        <v>16</v>
      </c>
      <c r="Q12" s="44">
        <v>17</v>
      </c>
      <c r="R12" s="44">
        <v>18</v>
      </c>
      <c r="S12" s="44">
        <v>19</v>
      </c>
      <c r="T12" s="44">
        <v>20</v>
      </c>
      <c r="U12" s="44">
        <v>21</v>
      </c>
      <c r="V12" s="44">
        <v>22</v>
      </c>
      <c r="W12" s="44">
        <v>23</v>
      </c>
      <c r="X12" s="44">
        <v>24</v>
      </c>
      <c r="Y12" s="44">
        <v>25</v>
      </c>
      <c r="Z12" s="44">
        <v>26</v>
      </c>
      <c r="AA12" s="44">
        <v>27</v>
      </c>
      <c r="AB12" s="44">
        <v>28</v>
      </c>
      <c r="AC12" s="44">
        <v>29</v>
      </c>
      <c r="AD12" s="44">
        <v>30</v>
      </c>
      <c r="AE12" s="44">
        <v>31</v>
      </c>
      <c r="AF12" s="44">
        <v>32</v>
      </c>
      <c r="AG12" s="44">
        <v>33</v>
      </c>
      <c r="AH12" s="44">
        <v>34</v>
      </c>
      <c r="AI12" s="44">
        <v>35</v>
      </c>
      <c r="AJ12" s="44">
        <v>36</v>
      </c>
      <c r="AK12" s="44">
        <v>37</v>
      </c>
      <c r="AL12" s="44">
        <v>38</v>
      </c>
      <c r="AM12" s="44">
        <v>39</v>
      </c>
      <c r="AN12" s="44">
        <v>40</v>
      </c>
      <c r="AO12" s="44">
        <v>41</v>
      </c>
      <c r="AP12" s="44">
        <v>42</v>
      </c>
      <c r="AQ12" s="44">
        <v>43</v>
      </c>
      <c r="AR12" s="44">
        <v>44</v>
      </c>
      <c r="AS12" s="44">
        <v>45</v>
      </c>
      <c r="AT12" s="44">
        <v>46</v>
      </c>
      <c r="AU12" s="44">
        <v>47</v>
      </c>
      <c r="AV12" s="44">
        <v>48</v>
      </c>
      <c r="AW12" s="44">
        <v>49</v>
      </c>
      <c r="AX12" s="44">
        <v>50</v>
      </c>
      <c r="AY12" s="44">
        <v>51</v>
      </c>
      <c r="AZ12" s="44">
        <v>52</v>
      </c>
      <c r="BA12" s="44">
        <v>7</v>
      </c>
      <c r="BB12" s="45">
        <v>54</v>
      </c>
      <c r="BC12" s="16">
        <v>8</v>
      </c>
      <c r="IE12" s="18"/>
      <c r="IF12" s="18"/>
      <c r="IG12" s="18"/>
      <c r="IH12" s="18"/>
      <c r="II12" s="18"/>
    </row>
    <row r="13" spans="1:243" s="21" customFormat="1" ht="24.75" customHeight="1">
      <c r="A13" s="60">
        <v>1</v>
      </c>
      <c r="B13" s="61" t="s">
        <v>52</v>
      </c>
      <c r="C13" s="34"/>
      <c r="D13" s="67"/>
      <c r="E13" s="67"/>
      <c r="F13" s="67"/>
      <c r="G13" s="67"/>
      <c r="H13" s="67"/>
      <c r="I13" s="67"/>
      <c r="J13" s="67"/>
      <c r="K13" s="67"/>
      <c r="L13" s="67"/>
      <c r="M13" s="67"/>
      <c r="N13" s="68"/>
      <c r="O13" s="68"/>
      <c r="P13" s="68"/>
      <c r="Q13" s="68"/>
      <c r="R13" s="68"/>
      <c r="S13" s="68"/>
      <c r="T13" s="68"/>
      <c r="U13" s="68"/>
      <c r="V13" s="68"/>
      <c r="W13" s="68"/>
      <c r="X13" s="68"/>
      <c r="Y13" s="68"/>
      <c r="Z13" s="68"/>
      <c r="AA13" s="68"/>
      <c r="AB13" s="68"/>
      <c r="AC13" s="68"/>
      <c r="AD13" s="68"/>
      <c r="AE13" s="68"/>
      <c r="AF13" s="68"/>
      <c r="AG13" s="68"/>
      <c r="AH13" s="68"/>
      <c r="AI13" s="68"/>
      <c r="AJ13" s="68"/>
      <c r="AK13" s="68"/>
      <c r="AL13" s="68"/>
      <c r="AM13" s="68"/>
      <c r="AN13" s="68"/>
      <c r="AO13" s="68"/>
      <c r="AP13" s="68"/>
      <c r="AQ13" s="68"/>
      <c r="AR13" s="68"/>
      <c r="AS13" s="68"/>
      <c r="AT13" s="68"/>
      <c r="AU13" s="68"/>
      <c r="AV13" s="68"/>
      <c r="AW13" s="68"/>
      <c r="AX13" s="68"/>
      <c r="AY13" s="68"/>
      <c r="AZ13" s="68"/>
      <c r="BA13" s="68"/>
      <c r="BB13" s="68"/>
      <c r="BC13" s="68"/>
      <c r="IA13" s="21">
        <v>1</v>
      </c>
      <c r="IB13" s="21" t="s">
        <v>52</v>
      </c>
      <c r="IE13" s="22"/>
      <c r="IF13" s="22"/>
      <c r="IG13" s="22"/>
      <c r="IH13" s="22"/>
      <c r="II13" s="22"/>
    </row>
    <row r="14" spans="1:243" s="21" customFormat="1" ht="31.5">
      <c r="A14" s="60">
        <v>1.01</v>
      </c>
      <c r="B14" s="61" t="s">
        <v>53</v>
      </c>
      <c r="C14" s="34"/>
      <c r="D14" s="67"/>
      <c r="E14" s="67"/>
      <c r="F14" s="67"/>
      <c r="G14" s="67"/>
      <c r="H14" s="67"/>
      <c r="I14" s="67"/>
      <c r="J14" s="67"/>
      <c r="K14" s="67"/>
      <c r="L14" s="67"/>
      <c r="M14" s="67"/>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IA14" s="21">
        <v>1.01</v>
      </c>
      <c r="IB14" s="21" t="s">
        <v>53</v>
      </c>
      <c r="IE14" s="22"/>
      <c r="IF14" s="22"/>
      <c r="IG14" s="22"/>
      <c r="IH14" s="22"/>
      <c r="II14" s="22"/>
    </row>
    <row r="15" spans="1:243" s="21" customFormat="1" ht="28.5">
      <c r="A15" s="60">
        <v>1.02</v>
      </c>
      <c r="B15" s="61" t="s">
        <v>54</v>
      </c>
      <c r="C15" s="34"/>
      <c r="D15" s="34">
        <v>500</v>
      </c>
      <c r="E15" s="62" t="s">
        <v>45</v>
      </c>
      <c r="F15" s="63">
        <v>158.18</v>
      </c>
      <c r="G15" s="46"/>
      <c r="H15" s="40"/>
      <c r="I15" s="41" t="s">
        <v>33</v>
      </c>
      <c r="J15" s="42">
        <f>IF(I15="Less(-)",-1,1)</f>
        <v>1</v>
      </c>
      <c r="K15" s="40" t="s">
        <v>34</v>
      </c>
      <c r="L15" s="40" t="s">
        <v>4</v>
      </c>
      <c r="M15" s="43"/>
      <c r="N15" s="52"/>
      <c r="O15" s="52"/>
      <c r="P15" s="53"/>
      <c r="Q15" s="52"/>
      <c r="R15" s="52"/>
      <c r="S15" s="53"/>
      <c r="T15" s="53"/>
      <c r="U15" s="53"/>
      <c r="V15" s="53"/>
      <c r="W15" s="53"/>
      <c r="X15" s="53"/>
      <c r="Y15" s="53"/>
      <c r="Z15" s="53"/>
      <c r="AA15" s="53"/>
      <c r="AB15" s="53"/>
      <c r="AC15" s="53"/>
      <c r="AD15" s="53"/>
      <c r="AE15" s="53"/>
      <c r="AF15" s="53"/>
      <c r="AG15" s="53"/>
      <c r="AH15" s="53"/>
      <c r="AI15" s="53"/>
      <c r="AJ15" s="53"/>
      <c r="AK15" s="53"/>
      <c r="AL15" s="53"/>
      <c r="AM15" s="53"/>
      <c r="AN15" s="53"/>
      <c r="AO15" s="53"/>
      <c r="AP15" s="53"/>
      <c r="AQ15" s="53"/>
      <c r="AR15" s="53"/>
      <c r="AS15" s="53"/>
      <c r="AT15" s="53"/>
      <c r="AU15" s="53"/>
      <c r="AV15" s="53"/>
      <c r="AW15" s="53"/>
      <c r="AX15" s="53"/>
      <c r="AY15" s="53"/>
      <c r="AZ15" s="53"/>
      <c r="BA15" s="55">
        <f>total_amount_ba($B$2,$D$2,D15,F15,J15,K15,M15)</f>
        <v>79090</v>
      </c>
      <c r="BB15" s="54">
        <f>BA15+SUM(N15:AZ15)</f>
        <v>79090</v>
      </c>
      <c r="BC15" s="59" t="str">
        <f>SpellNumber(L15,BB15)</f>
        <v>INR  Seventy Nine Thousand  &amp;Ninety  Only</v>
      </c>
      <c r="IA15" s="21">
        <v>1.02</v>
      </c>
      <c r="IB15" s="21" t="s">
        <v>54</v>
      </c>
      <c r="ID15" s="21">
        <v>500</v>
      </c>
      <c r="IE15" s="22" t="s">
        <v>45</v>
      </c>
      <c r="IF15" s="22"/>
      <c r="IG15" s="22"/>
      <c r="IH15" s="22"/>
      <c r="II15" s="22"/>
    </row>
    <row r="16" spans="1:243" s="21" customFormat="1" ht="15.75">
      <c r="A16" s="60">
        <v>2</v>
      </c>
      <c r="B16" s="61" t="s">
        <v>55</v>
      </c>
      <c r="C16" s="34"/>
      <c r="D16" s="67"/>
      <c r="E16" s="67"/>
      <c r="F16" s="67"/>
      <c r="G16" s="67"/>
      <c r="H16" s="67"/>
      <c r="I16" s="67"/>
      <c r="J16" s="67"/>
      <c r="K16" s="67"/>
      <c r="L16" s="67"/>
      <c r="M16" s="67"/>
      <c r="N16" s="68"/>
      <c r="O16" s="68"/>
      <c r="P16" s="68"/>
      <c r="Q16" s="68"/>
      <c r="R16" s="68"/>
      <c r="S16" s="68"/>
      <c r="T16" s="68"/>
      <c r="U16" s="68"/>
      <c r="V16" s="68"/>
      <c r="W16" s="68"/>
      <c r="X16" s="68"/>
      <c r="Y16" s="68"/>
      <c r="Z16" s="68"/>
      <c r="AA16" s="68"/>
      <c r="AB16" s="68"/>
      <c r="AC16" s="68"/>
      <c r="AD16" s="68"/>
      <c r="AE16" s="68"/>
      <c r="AF16" s="68"/>
      <c r="AG16" s="68"/>
      <c r="AH16" s="68"/>
      <c r="AI16" s="68"/>
      <c r="AJ16" s="68"/>
      <c r="AK16" s="68"/>
      <c r="AL16" s="68"/>
      <c r="AM16" s="68"/>
      <c r="AN16" s="68"/>
      <c r="AO16" s="68"/>
      <c r="AP16" s="68"/>
      <c r="AQ16" s="68"/>
      <c r="AR16" s="68"/>
      <c r="AS16" s="68"/>
      <c r="AT16" s="68"/>
      <c r="AU16" s="68"/>
      <c r="AV16" s="68"/>
      <c r="AW16" s="68"/>
      <c r="AX16" s="68"/>
      <c r="AY16" s="68"/>
      <c r="AZ16" s="68"/>
      <c r="BA16" s="68"/>
      <c r="BB16" s="68"/>
      <c r="BC16" s="68"/>
      <c r="IA16" s="21">
        <v>2</v>
      </c>
      <c r="IB16" s="21" t="s">
        <v>55</v>
      </c>
      <c r="IE16" s="22"/>
      <c r="IF16" s="22"/>
      <c r="IG16" s="22"/>
      <c r="IH16" s="22"/>
      <c r="II16" s="22"/>
    </row>
    <row r="17" spans="1:243" s="21" customFormat="1" ht="80.25" customHeight="1">
      <c r="A17" s="60">
        <v>2.01</v>
      </c>
      <c r="B17" s="61" t="s">
        <v>56</v>
      </c>
      <c r="C17" s="34"/>
      <c r="D17" s="67"/>
      <c r="E17" s="67"/>
      <c r="F17" s="67"/>
      <c r="G17" s="67"/>
      <c r="H17" s="67"/>
      <c r="I17" s="67"/>
      <c r="J17" s="67"/>
      <c r="K17" s="67"/>
      <c r="L17" s="67"/>
      <c r="M17" s="67"/>
      <c r="N17" s="68"/>
      <c r="O17" s="68"/>
      <c r="P17" s="68"/>
      <c r="Q17" s="68"/>
      <c r="R17" s="68"/>
      <c r="S17" s="68"/>
      <c r="T17" s="68"/>
      <c r="U17" s="68"/>
      <c r="V17" s="68"/>
      <c r="W17" s="68"/>
      <c r="X17" s="68"/>
      <c r="Y17" s="68"/>
      <c r="Z17" s="68"/>
      <c r="AA17" s="68"/>
      <c r="AB17" s="68"/>
      <c r="AC17" s="68"/>
      <c r="AD17" s="68"/>
      <c r="AE17" s="68"/>
      <c r="AF17" s="68"/>
      <c r="AG17" s="68"/>
      <c r="AH17" s="68"/>
      <c r="AI17" s="68"/>
      <c r="AJ17" s="68"/>
      <c r="AK17" s="68"/>
      <c r="AL17" s="68"/>
      <c r="AM17" s="68"/>
      <c r="AN17" s="68"/>
      <c r="AO17" s="68"/>
      <c r="AP17" s="68"/>
      <c r="AQ17" s="68"/>
      <c r="AR17" s="68"/>
      <c r="AS17" s="68"/>
      <c r="AT17" s="68"/>
      <c r="AU17" s="68"/>
      <c r="AV17" s="68"/>
      <c r="AW17" s="68"/>
      <c r="AX17" s="68"/>
      <c r="AY17" s="68"/>
      <c r="AZ17" s="68"/>
      <c r="BA17" s="68"/>
      <c r="BB17" s="68"/>
      <c r="BC17" s="68"/>
      <c r="IA17" s="21">
        <v>2.01</v>
      </c>
      <c r="IB17" s="21" t="s">
        <v>56</v>
      </c>
      <c r="IE17" s="22"/>
      <c r="IF17" s="22"/>
      <c r="IG17" s="22"/>
      <c r="IH17" s="22"/>
      <c r="II17" s="22"/>
    </row>
    <row r="18" spans="1:243" s="21" customFormat="1" ht="29.25" customHeight="1">
      <c r="A18" s="60">
        <v>2.02</v>
      </c>
      <c r="B18" s="61" t="s">
        <v>57</v>
      </c>
      <c r="C18" s="34"/>
      <c r="D18" s="34">
        <v>2600</v>
      </c>
      <c r="E18" s="62" t="s">
        <v>42</v>
      </c>
      <c r="F18" s="63">
        <v>93.82</v>
      </c>
      <c r="G18" s="46"/>
      <c r="H18" s="40"/>
      <c r="I18" s="41" t="s">
        <v>33</v>
      </c>
      <c r="J18" s="42">
        <f>IF(I18="Less(-)",-1,1)</f>
        <v>1</v>
      </c>
      <c r="K18" s="40" t="s">
        <v>34</v>
      </c>
      <c r="L18" s="40" t="s">
        <v>4</v>
      </c>
      <c r="M18" s="43"/>
      <c r="N18" s="52"/>
      <c r="O18" s="52"/>
      <c r="P18" s="53"/>
      <c r="Q18" s="52"/>
      <c r="R18" s="52"/>
      <c r="S18" s="53"/>
      <c r="T18" s="53"/>
      <c r="U18" s="53"/>
      <c r="V18" s="53"/>
      <c r="W18" s="53"/>
      <c r="X18" s="53"/>
      <c r="Y18" s="53"/>
      <c r="Z18" s="53"/>
      <c r="AA18" s="53"/>
      <c r="AB18" s="53"/>
      <c r="AC18" s="53"/>
      <c r="AD18" s="53"/>
      <c r="AE18" s="53"/>
      <c r="AF18" s="53"/>
      <c r="AG18" s="53"/>
      <c r="AH18" s="53"/>
      <c r="AI18" s="53"/>
      <c r="AJ18" s="53"/>
      <c r="AK18" s="53"/>
      <c r="AL18" s="53"/>
      <c r="AM18" s="53"/>
      <c r="AN18" s="53"/>
      <c r="AO18" s="53"/>
      <c r="AP18" s="53"/>
      <c r="AQ18" s="53"/>
      <c r="AR18" s="53"/>
      <c r="AS18" s="53"/>
      <c r="AT18" s="53"/>
      <c r="AU18" s="53"/>
      <c r="AV18" s="53"/>
      <c r="AW18" s="53"/>
      <c r="AX18" s="53"/>
      <c r="AY18" s="53"/>
      <c r="AZ18" s="53"/>
      <c r="BA18" s="55">
        <f>total_amount_ba($B$2,$D$2,D18,F18,J18,K18,M18)</f>
        <v>243932</v>
      </c>
      <c r="BB18" s="54">
        <f>BA18+SUM(N18:AZ18)</f>
        <v>243932</v>
      </c>
      <c r="BC18" s="59" t="str">
        <f>SpellNumber(L18,BB18)</f>
        <v>INR  Two Lakh Forty Three Thousand Nine Hundred &amp; Thirty Two  Only</v>
      </c>
      <c r="IA18" s="21">
        <v>2.02</v>
      </c>
      <c r="IB18" s="21" t="s">
        <v>57</v>
      </c>
      <c r="ID18" s="21">
        <v>2600</v>
      </c>
      <c r="IE18" s="22" t="s">
        <v>42</v>
      </c>
      <c r="IF18" s="22"/>
      <c r="IG18" s="22"/>
      <c r="IH18" s="22"/>
      <c r="II18" s="22"/>
    </row>
    <row r="19" spans="1:243" s="21" customFormat="1" ht="141" customHeight="1">
      <c r="A19" s="60">
        <v>2.03</v>
      </c>
      <c r="B19" s="61" t="s">
        <v>58</v>
      </c>
      <c r="C19" s="34"/>
      <c r="D19" s="67"/>
      <c r="E19" s="67"/>
      <c r="F19" s="67"/>
      <c r="G19" s="67"/>
      <c r="H19" s="67"/>
      <c r="I19" s="67"/>
      <c r="J19" s="67"/>
      <c r="K19" s="67"/>
      <c r="L19" s="67"/>
      <c r="M19" s="67"/>
      <c r="N19" s="68"/>
      <c r="O19" s="68"/>
      <c r="P19" s="68"/>
      <c r="Q19" s="68"/>
      <c r="R19" s="68"/>
      <c r="S19" s="68"/>
      <c r="T19" s="68"/>
      <c r="U19" s="68"/>
      <c r="V19" s="68"/>
      <c r="W19" s="68"/>
      <c r="X19" s="68"/>
      <c r="Y19" s="68"/>
      <c r="Z19" s="68"/>
      <c r="AA19" s="68"/>
      <c r="AB19" s="68"/>
      <c r="AC19" s="68"/>
      <c r="AD19" s="68"/>
      <c r="AE19" s="68"/>
      <c r="AF19" s="68"/>
      <c r="AG19" s="68"/>
      <c r="AH19" s="68"/>
      <c r="AI19" s="68"/>
      <c r="AJ19" s="68"/>
      <c r="AK19" s="68"/>
      <c r="AL19" s="68"/>
      <c r="AM19" s="68"/>
      <c r="AN19" s="68"/>
      <c r="AO19" s="68"/>
      <c r="AP19" s="68"/>
      <c r="AQ19" s="68"/>
      <c r="AR19" s="68"/>
      <c r="AS19" s="68"/>
      <c r="AT19" s="68"/>
      <c r="AU19" s="68"/>
      <c r="AV19" s="68"/>
      <c r="AW19" s="68"/>
      <c r="AX19" s="68"/>
      <c r="AY19" s="68"/>
      <c r="AZ19" s="68"/>
      <c r="BA19" s="68"/>
      <c r="BB19" s="68"/>
      <c r="BC19" s="68"/>
      <c r="IA19" s="21">
        <v>2.03</v>
      </c>
      <c r="IB19" s="21" t="s">
        <v>58</v>
      </c>
      <c r="IE19" s="22"/>
      <c r="IF19" s="22"/>
      <c r="IG19" s="22"/>
      <c r="IH19" s="22"/>
      <c r="II19" s="22"/>
    </row>
    <row r="20" spans="1:243" s="21" customFormat="1" ht="17.25" customHeight="1">
      <c r="A20" s="60">
        <v>2.04</v>
      </c>
      <c r="B20" s="61" t="s">
        <v>57</v>
      </c>
      <c r="C20" s="34"/>
      <c r="D20" s="67"/>
      <c r="E20" s="67"/>
      <c r="F20" s="67"/>
      <c r="G20" s="67"/>
      <c r="H20" s="67"/>
      <c r="I20" s="67"/>
      <c r="J20" s="67"/>
      <c r="K20" s="67"/>
      <c r="L20" s="67"/>
      <c r="M20" s="67"/>
      <c r="N20" s="68"/>
      <c r="O20" s="68"/>
      <c r="P20" s="68"/>
      <c r="Q20" s="68"/>
      <c r="R20" s="68"/>
      <c r="S20" s="68"/>
      <c r="T20" s="68"/>
      <c r="U20" s="68"/>
      <c r="V20" s="68"/>
      <c r="W20" s="68"/>
      <c r="X20" s="68"/>
      <c r="Y20" s="68"/>
      <c r="Z20" s="68"/>
      <c r="AA20" s="68"/>
      <c r="AB20" s="68"/>
      <c r="AC20" s="68"/>
      <c r="AD20" s="68"/>
      <c r="AE20" s="68"/>
      <c r="AF20" s="68"/>
      <c r="AG20" s="68"/>
      <c r="AH20" s="68"/>
      <c r="AI20" s="68"/>
      <c r="AJ20" s="68"/>
      <c r="AK20" s="68"/>
      <c r="AL20" s="68"/>
      <c r="AM20" s="68"/>
      <c r="AN20" s="68"/>
      <c r="AO20" s="68"/>
      <c r="AP20" s="68"/>
      <c r="AQ20" s="68"/>
      <c r="AR20" s="68"/>
      <c r="AS20" s="68"/>
      <c r="AT20" s="68"/>
      <c r="AU20" s="68"/>
      <c r="AV20" s="68"/>
      <c r="AW20" s="68"/>
      <c r="AX20" s="68"/>
      <c r="AY20" s="68"/>
      <c r="AZ20" s="68"/>
      <c r="BA20" s="68"/>
      <c r="BB20" s="68"/>
      <c r="BC20" s="68"/>
      <c r="IA20" s="21">
        <v>2.04</v>
      </c>
      <c r="IB20" s="21" t="s">
        <v>57</v>
      </c>
      <c r="IE20" s="22"/>
      <c r="IF20" s="22"/>
      <c r="IG20" s="22"/>
      <c r="IH20" s="22"/>
      <c r="II20" s="22"/>
    </row>
    <row r="21" spans="1:243" s="21" customFormat="1" ht="34.5" customHeight="1">
      <c r="A21" s="60">
        <v>2.05</v>
      </c>
      <c r="B21" s="61" t="s">
        <v>59</v>
      </c>
      <c r="C21" s="34"/>
      <c r="D21" s="34">
        <v>40</v>
      </c>
      <c r="E21" s="62" t="s">
        <v>43</v>
      </c>
      <c r="F21" s="63">
        <v>365.94</v>
      </c>
      <c r="G21" s="46"/>
      <c r="H21" s="40"/>
      <c r="I21" s="41" t="s">
        <v>33</v>
      </c>
      <c r="J21" s="42">
        <f>IF(I21="Less(-)",-1,1)</f>
        <v>1</v>
      </c>
      <c r="K21" s="40" t="s">
        <v>34</v>
      </c>
      <c r="L21" s="40" t="s">
        <v>4</v>
      </c>
      <c r="M21" s="43"/>
      <c r="N21" s="52"/>
      <c r="O21" s="52"/>
      <c r="P21" s="53"/>
      <c r="Q21" s="52"/>
      <c r="R21" s="52"/>
      <c r="S21" s="53"/>
      <c r="T21" s="53"/>
      <c r="U21" s="53"/>
      <c r="V21" s="53"/>
      <c r="W21" s="53"/>
      <c r="X21" s="53"/>
      <c r="Y21" s="53"/>
      <c r="Z21" s="53"/>
      <c r="AA21" s="53"/>
      <c r="AB21" s="53"/>
      <c r="AC21" s="53"/>
      <c r="AD21" s="53"/>
      <c r="AE21" s="53"/>
      <c r="AF21" s="53"/>
      <c r="AG21" s="53"/>
      <c r="AH21" s="53"/>
      <c r="AI21" s="53"/>
      <c r="AJ21" s="53"/>
      <c r="AK21" s="53"/>
      <c r="AL21" s="53"/>
      <c r="AM21" s="53"/>
      <c r="AN21" s="53"/>
      <c r="AO21" s="53"/>
      <c r="AP21" s="53"/>
      <c r="AQ21" s="53"/>
      <c r="AR21" s="53"/>
      <c r="AS21" s="53"/>
      <c r="AT21" s="53"/>
      <c r="AU21" s="53"/>
      <c r="AV21" s="53"/>
      <c r="AW21" s="53"/>
      <c r="AX21" s="53"/>
      <c r="AY21" s="53"/>
      <c r="AZ21" s="53"/>
      <c r="BA21" s="55">
        <f>total_amount_ba($B$2,$D$2,D21,F21,J21,K21,M21)</f>
        <v>14637.6</v>
      </c>
      <c r="BB21" s="54">
        <f>BA21+SUM(N21:AZ21)</f>
        <v>14637.6</v>
      </c>
      <c r="BC21" s="59" t="str">
        <f>SpellNumber(L21,BB21)</f>
        <v>INR  Fourteen Thousand Six Hundred &amp; Thirty Seven  and Paise Sixty Only</v>
      </c>
      <c r="IA21" s="21">
        <v>2.05</v>
      </c>
      <c r="IB21" s="21" t="s">
        <v>59</v>
      </c>
      <c r="ID21" s="21">
        <v>40</v>
      </c>
      <c r="IE21" s="22" t="s">
        <v>43</v>
      </c>
      <c r="IF21" s="22"/>
      <c r="IG21" s="22"/>
      <c r="IH21" s="22"/>
      <c r="II21" s="22"/>
    </row>
    <row r="22" spans="1:243" s="21" customFormat="1" ht="110.25">
      <c r="A22" s="60">
        <v>2.06</v>
      </c>
      <c r="B22" s="61" t="s">
        <v>60</v>
      </c>
      <c r="C22" s="34"/>
      <c r="D22" s="34">
        <v>300</v>
      </c>
      <c r="E22" s="62" t="s">
        <v>45</v>
      </c>
      <c r="F22" s="63">
        <v>222.67</v>
      </c>
      <c r="G22" s="46"/>
      <c r="H22" s="40"/>
      <c r="I22" s="41" t="s">
        <v>33</v>
      </c>
      <c r="J22" s="42">
        <f>IF(I22="Less(-)",-1,1)</f>
        <v>1</v>
      </c>
      <c r="K22" s="40" t="s">
        <v>34</v>
      </c>
      <c r="L22" s="40" t="s">
        <v>4</v>
      </c>
      <c r="M22" s="43"/>
      <c r="N22" s="52"/>
      <c r="O22" s="52"/>
      <c r="P22" s="53"/>
      <c r="Q22" s="52"/>
      <c r="R22" s="52"/>
      <c r="S22" s="53"/>
      <c r="T22" s="53"/>
      <c r="U22" s="53"/>
      <c r="V22" s="53"/>
      <c r="W22" s="53"/>
      <c r="X22" s="53"/>
      <c r="Y22" s="53"/>
      <c r="Z22" s="53"/>
      <c r="AA22" s="53"/>
      <c r="AB22" s="53"/>
      <c r="AC22" s="53"/>
      <c r="AD22" s="53"/>
      <c r="AE22" s="53"/>
      <c r="AF22" s="53"/>
      <c r="AG22" s="53"/>
      <c r="AH22" s="53"/>
      <c r="AI22" s="53"/>
      <c r="AJ22" s="53"/>
      <c r="AK22" s="53"/>
      <c r="AL22" s="53"/>
      <c r="AM22" s="53"/>
      <c r="AN22" s="53"/>
      <c r="AO22" s="53"/>
      <c r="AP22" s="53"/>
      <c r="AQ22" s="53"/>
      <c r="AR22" s="53"/>
      <c r="AS22" s="53"/>
      <c r="AT22" s="53"/>
      <c r="AU22" s="53"/>
      <c r="AV22" s="53"/>
      <c r="AW22" s="53"/>
      <c r="AX22" s="53"/>
      <c r="AY22" s="53"/>
      <c r="AZ22" s="53"/>
      <c r="BA22" s="55">
        <f>total_amount_ba($B$2,$D$2,D22,F22,J22,K22,M22)</f>
        <v>66801</v>
      </c>
      <c r="BB22" s="54">
        <f>BA22+SUM(N22:AZ22)</f>
        <v>66801</v>
      </c>
      <c r="BC22" s="59" t="str">
        <f>SpellNumber(L22,BB22)</f>
        <v>INR  Sixty Six Thousand Eight Hundred &amp; One  Only</v>
      </c>
      <c r="IA22" s="21">
        <v>2.06</v>
      </c>
      <c r="IB22" s="21" t="s">
        <v>60</v>
      </c>
      <c r="ID22" s="21">
        <v>300</v>
      </c>
      <c r="IE22" s="22" t="s">
        <v>45</v>
      </c>
      <c r="IF22" s="22"/>
      <c r="IG22" s="22"/>
      <c r="IH22" s="22"/>
      <c r="II22" s="22"/>
    </row>
    <row r="23" spans="1:243" s="21" customFormat="1" ht="30.75" customHeight="1">
      <c r="A23" s="60">
        <v>2.07</v>
      </c>
      <c r="B23" s="61" t="s">
        <v>61</v>
      </c>
      <c r="C23" s="34"/>
      <c r="D23" s="67"/>
      <c r="E23" s="67"/>
      <c r="F23" s="67"/>
      <c r="G23" s="67"/>
      <c r="H23" s="67"/>
      <c r="I23" s="67"/>
      <c r="J23" s="67"/>
      <c r="K23" s="67"/>
      <c r="L23" s="67"/>
      <c r="M23" s="67"/>
      <c r="N23" s="68"/>
      <c r="O23" s="68"/>
      <c r="P23" s="68"/>
      <c r="Q23" s="68"/>
      <c r="R23" s="68"/>
      <c r="S23" s="68"/>
      <c r="T23" s="68"/>
      <c r="U23" s="68"/>
      <c r="V23" s="68"/>
      <c r="W23" s="68"/>
      <c r="X23" s="68"/>
      <c r="Y23" s="68"/>
      <c r="Z23" s="68"/>
      <c r="AA23" s="68"/>
      <c r="AB23" s="68"/>
      <c r="AC23" s="68"/>
      <c r="AD23" s="68"/>
      <c r="AE23" s="68"/>
      <c r="AF23" s="68"/>
      <c r="AG23" s="68"/>
      <c r="AH23" s="68"/>
      <c r="AI23" s="68"/>
      <c r="AJ23" s="68"/>
      <c r="AK23" s="68"/>
      <c r="AL23" s="68"/>
      <c r="AM23" s="68"/>
      <c r="AN23" s="68"/>
      <c r="AO23" s="68"/>
      <c r="AP23" s="68"/>
      <c r="AQ23" s="68"/>
      <c r="AR23" s="68"/>
      <c r="AS23" s="68"/>
      <c r="AT23" s="68"/>
      <c r="AU23" s="68"/>
      <c r="AV23" s="68"/>
      <c r="AW23" s="68"/>
      <c r="AX23" s="68"/>
      <c r="AY23" s="68"/>
      <c r="AZ23" s="68"/>
      <c r="BA23" s="68"/>
      <c r="BB23" s="68"/>
      <c r="BC23" s="68"/>
      <c r="IA23" s="21">
        <v>2.07</v>
      </c>
      <c r="IB23" s="21" t="s">
        <v>61</v>
      </c>
      <c r="IE23" s="22"/>
      <c r="IF23" s="22"/>
      <c r="IG23" s="22"/>
      <c r="IH23" s="22"/>
      <c r="II23" s="22"/>
    </row>
    <row r="24" spans="1:243" s="21" customFormat="1" ht="30" customHeight="1">
      <c r="A24" s="60">
        <v>2.08</v>
      </c>
      <c r="B24" s="61" t="s">
        <v>57</v>
      </c>
      <c r="C24" s="34"/>
      <c r="D24" s="34">
        <v>2600</v>
      </c>
      <c r="E24" s="62" t="s">
        <v>42</v>
      </c>
      <c r="F24" s="63">
        <v>24.68</v>
      </c>
      <c r="G24" s="46"/>
      <c r="H24" s="40"/>
      <c r="I24" s="41" t="s">
        <v>33</v>
      </c>
      <c r="J24" s="42">
        <f aca="true" t="shared" si="0" ref="J24:J46">IF(I24="Less(-)",-1,1)</f>
        <v>1</v>
      </c>
      <c r="K24" s="40" t="s">
        <v>34</v>
      </c>
      <c r="L24" s="40" t="s">
        <v>4</v>
      </c>
      <c r="M24" s="43"/>
      <c r="N24" s="52"/>
      <c r="O24" s="52"/>
      <c r="P24" s="53"/>
      <c r="Q24" s="52"/>
      <c r="R24" s="52"/>
      <c r="S24" s="53"/>
      <c r="T24" s="53"/>
      <c r="U24" s="53"/>
      <c r="V24" s="53"/>
      <c r="W24" s="53"/>
      <c r="X24" s="53"/>
      <c r="Y24" s="53"/>
      <c r="Z24" s="53"/>
      <c r="AA24" s="53"/>
      <c r="AB24" s="53"/>
      <c r="AC24" s="53"/>
      <c r="AD24" s="53"/>
      <c r="AE24" s="53"/>
      <c r="AF24" s="53"/>
      <c r="AG24" s="53"/>
      <c r="AH24" s="53"/>
      <c r="AI24" s="53"/>
      <c r="AJ24" s="53"/>
      <c r="AK24" s="53"/>
      <c r="AL24" s="53"/>
      <c r="AM24" s="53"/>
      <c r="AN24" s="53"/>
      <c r="AO24" s="53"/>
      <c r="AP24" s="53"/>
      <c r="AQ24" s="53"/>
      <c r="AR24" s="53"/>
      <c r="AS24" s="53"/>
      <c r="AT24" s="53"/>
      <c r="AU24" s="53"/>
      <c r="AV24" s="53"/>
      <c r="AW24" s="53"/>
      <c r="AX24" s="53"/>
      <c r="AY24" s="53"/>
      <c r="AZ24" s="53"/>
      <c r="BA24" s="55">
        <f aca="true" t="shared" si="1" ref="BA24:BA46">total_amount_ba($B$2,$D$2,D24,F24,J24,K24,M24)</f>
        <v>64168</v>
      </c>
      <c r="BB24" s="54">
        <f aca="true" t="shared" si="2" ref="BB24:BB46">BA24+SUM(N24:AZ24)</f>
        <v>64168</v>
      </c>
      <c r="BC24" s="59" t="str">
        <f aca="true" t="shared" si="3" ref="BC24:BC46">SpellNumber(L24,BB24)</f>
        <v>INR  Sixty Four Thousand One Hundred &amp; Sixty Eight  Only</v>
      </c>
      <c r="IA24" s="21">
        <v>2.08</v>
      </c>
      <c r="IB24" s="21" t="s">
        <v>57</v>
      </c>
      <c r="ID24" s="21">
        <v>2600</v>
      </c>
      <c r="IE24" s="22" t="s">
        <v>42</v>
      </c>
      <c r="IF24" s="22"/>
      <c r="IG24" s="22"/>
      <c r="IH24" s="22"/>
      <c r="II24" s="22"/>
    </row>
    <row r="25" spans="1:243" s="21" customFormat="1" ht="18" customHeight="1">
      <c r="A25" s="60">
        <v>3</v>
      </c>
      <c r="B25" s="61" t="s">
        <v>62</v>
      </c>
      <c r="C25" s="34"/>
      <c r="D25" s="67"/>
      <c r="E25" s="67"/>
      <c r="F25" s="67"/>
      <c r="G25" s="67"/>
      <c r="H25" s="67"/>
      <c r="I25" s="67"/>
      <c r="J25" s="67"/>
      <c r="K25" s="67"/>
      <c r="L25" s="67"/>
      <c r="M25" s="67"/>
      <c r="N25" s="68"/>
      <c r="O25" s="68"/>
      <c r="P25" s="68"/>
      <c r="Q25" s="68"/>
      <c r="R25" s="68"/>
      <c r="S25" s="68"/>
      <c r="T25" s="68"/>
      <c r="U25" s="68"/>
      <c r="V25" s="68"/>
      <c r="W25" s="68"/>
      <c r="X25" s="68"/>
      <c r="Y25" s="68"/>
      <c r="Z25" s="68"/>
      <c r="AA25" s="68"/>
      <c r="AB25" s="68"/>
      <c r="AC25" s="68"/>
      <c r="AD25" s="68"/>
      <c r="AE25" s="68"/>
      <c r="AF25" s="68"/>
      <c r="AG25" s="68"/>
      <c r="AH25" s="68"/>
      <c r="AI25" s="68"/>
      <c r="AJ25" s="68"/>
      <c r="AK25" s="68"/>
      <c r="AL25" s="68"/>
      <c r="AM25" s="68"/>
      <c r="AN25" s="68"/>
      <c r="AO25" s="68"/>
      <c r="AP25" s="68"/>
      <c r="AQ25" s="68"/>
      <c r="AR25" s="68"/>
      <c r="AS25" s="68"/>
      <c r="AT25" s="68"/>
      <c r="AU25" s="68"/>
      <c r="AV25" s="68"/>
      <c r="AW25" s="68"/>
      <c r="AX25" s="68"/>
      <c r="AY25" s="68"/>
      <c r="AZ25" s="68"/>
      <c r="BA25" s="68"/>
      <c r="BB25" s="68"/>
      <c r="BC25" s="68"/>
      <c r="IA25" s="21">
        <v>3</v>
      </c>
      <c r="IB25" s="21" t="s">
        <v>62</v>
      </c>
      <c r="IE25" s="22"/>
      <c r="IF25" s="22"/>
      <c r="IG25" s="22"/>
      <c r="IH25" s="22"/>
      <c r="II25" s="22"/>
    </row>
    <row r="26" spans="1:243" s="21" customFormat="1" ht="31.5" customHeight="1">
      <c r="A26" s="60">
        <v>3.01</v>
      </c>
      <c r="B26" s="61" t="s">
        <v>63</v>
      </c>
      <c r="C26" s="34"/>
      <c r="D26" s="67"/>
      <c r="E26" s="67"/>
      <c r="F26" s="67"/>
      <c r="G26" s="67"/>
      <c r="H26" s="67"/>
      <c r="I26" s="67"/>
      <c r="J26" s="67"/>
      <c r="K26" s="67"/>
      <c r="L26" s="67"/>
      <c r="M26" s="67"/>
      <c r="N26" s="68"/>
      <c r="O26" s="68"/>
      <c r="P26" s="68"/>
      <c r="Q26" s="68"/>
      <c r="R26" s="68"/>
      <c r="S26" s="68"/>
      <c r="T26" s="68"/>
      <c r="U26" s="68"/>
      <c r="V26" s="68"/>
      <c r="W26" s="68"/>
      <c r="X26" s="68"/>
      <c r="Y26" s="68"/>
      <c r="Z26" s="68"/>
      <c r="AA26" s="68"/>
      <c r="AB26" s="68"/>
      <c r="AC26" s="68"/>
      <c r="AD26" s="68"/>
      <c r="AE26" s="68"/>
      <c r="AF26" s="68"/>
      <c r="AG26" s="68"/>
      <c r="AH26" s="68"/>
      <c r="AI26" s="68"/>
      <c r="AJ26" s="68"/>
      <c r="AK26" s="68"/>
      <c r="AL26" s="68"/>
      <c r="AM26" s="68"/>
      <c r="AN26" s="68"/>
      <c r="AO26" s="68"/>
      <c r="AP26" s="68"/>
      <c r="AQ26" s="68"/>
      <c r="AR26" s="68"/>
      <c r="AS26" s="68"/>
      <c r="AT26" s="68"/>
      <c r="AU26" s="68"/>
      <c r="AV26" s="68"/>
      <c r="AW26" s="68"/>
      <c r="AX26" s="68"/>
      <c r="AY26" s="68"/>
      <c r="AZ26" s="68"/>
      <c r="BA26" s="68"/>
      <c r="BB26" s="68"/>
      <c r="BC26" s="68"/>
      <c r="IA26" s="21">
        <v>3.01</v>
      </c>
      <c r="IB26" s="21" t="s">
        <v>63</v>
      </c>
      <c r="IE26" s="22"/>
      <c r="IF26" s="22"/>
      <c r="IG26" s="22"/>
      <c r="IH26" s="22"/>
      <c r="II26" s="22"/>
    </row>
    <row r="27" spans="1:243" s="21" customFormat="1" ht="31.5" customHeight="1">
      <c r="A27" s="60">
        <v>3.02</v>
      </c>
      <c r="B27" s="61" t="s">
        <v>64</v>
      </c>
      <c r="C27" s="34"/>
      <c r="D27" s="34">
        <v>260</v>
      </c>
      <c r="E27" s="62" t="s">
        <v>42</v>
      </c>
      <c r="F27" s="63">
        <v>270.01</v>
      </c>
      <c r="G27" s="46"/>
      <c r="H27" s="40"/>
      <c r="I27" s="41" t="s">
        <v>33</v>
      </c>
      <c r="J27" s="42">
        <f t="shared" si="0"/>
        <v>1</v>
      </c>
      <c r="K27" s="40" t="s">
        <v>34</v>
      </c>
      <c r="L27" s="40" t="s">
        <v>4</v>
      </c>
      <c r="M27" s="43"/>
      <c r="N27" s="52"/>
      <c r="O27" s="52"/>
      <c r="P27" s="53"/>
      <c r="Q27" s="52"/>
      <c r="R27" s="52"/>
      <c r="S27" s="53"/>
      <c r="T27" s="53"/>
      <c r="U27" s="53"/>
      <c r="V27" s="53"/>
      <c r="W27" s="53"/>
      <c r="X27" s="53"/>
      <c r="Y27" s="53"/>
      <c r="Z27" s="53"/>
      <c r="AA27" s="53"/>
      <c r="AB27" s="53"/>
      <c r="AC27" s="53"/>
      <c r="AD27" s="53"/>
      <c r="AE27" s="53"/>
      <c r="AF27" s="53"/>
      <c r="AG27" s="53"/>
      <c r="AH27" s="53"/>
      <c r="AI27" s="53"/>
      <c r="AJ27" s="53"/>
      <c r="AK27" s="53"/>
      <c r="AL27" s="53"/>
      <c r="AM27" s="53"/>
      <c r="AN27" s="53"/>
      <c r="AO27" s="53"/>
      <c r="AP27" s="53"/>
      <c r="AQ27" s="53"/>
      <c r="AR27" s="53"/>
      <c r="AS27" s="53"/>
      <c r="AT27" s="53"/>
      <c r="AU27" s="53"/>
      <c r="AV27" s="53"/>
      <c r="AW27" s="53"/>
      <c r="AX27" s="53"/>
      <c r="AY27" s="53"/>
      <c r="AZ27" s="53"/>
      <c r="BA27" s="55">
        <f t="shared" si="1"/>
        <v>70202.6</v>
      </c>
      <c r="BB27" s="54">
        <f t="shared" si="2"/>
        <v>70202.6</v>
      </c>
      <c r="BC27" s="59" t="str">
        <f t="shared" si="3"/>
        <v>INR  Seventy Thousand Two Hundred &amp; Two  and Paise Sixty Only</v>
      </c>
      <c r="IA27" s="21">
        <v>3.02</v>
      </c>
      <c r="IB27" s="21" t="s">
        <v>64</v>
      </c>
      <c r="ID27" s="21">
        <v>260</v>
      </c>
      <c r="IE27" s="22" t="s">
        <v>42</v>
      </c>
      <c r="IF27" s="22"/>
      <c r="IG27" s="22"/>
      <c r="IH27" s="22"/>
      <c r="II27" s="22"/>
    </row>
    <row r="28" spans="1:243" s="21" customFormat="1" ht="15" customHeight="1">
      <c r="A28" s="60">
        <v>4</v>
      </c>
      <c r="B28" s="61" t="s">
        <v>65</v>
      </c>
      <c r="C28" s="34"/>
      <c r="D28" s="67"/>
      <c r="E28" s="67"/>
      <c r="F28" s="67"/>
      <c r="G28" s="67"/>
      <c r="H28" s="67"/>
      <c r="I28" s="67"/>
      <c r="J28" s="67"/>
      <c r="K28" s="67"/>
      <c r="L28" s="67"/>
      <c r="M28" s="67"/>
      <c r="N28" s="68"/>
      <c r="O28" s="68"/>
      <c r="P28" s="68"/>
      <c r="Q28" s="68"/>
      <c r="R28" s="68"/>
      <c r="S28" s="68"/>
      <c r="T28" s="68"/>
      <c r="U28" s="68"/>
      <c r="V28" s="68"/>
      <c r="W28" s="68"/>
      <c r="X28" s="68"/>
      <c r="Y28" s="68"/>
      <c r="Z28" s="68"/>
      <c r="AA28" s="68"/>
      <c r="AB28" s="68"/>
      <c r="AC28" s="68"/>
      <c r="AD28" s="68"/>
      <c r="AE28" s="68"/>
      <c r="AF28" s="68"/>
      <c r="AG28" s="68"/>
      <c r="AH28" s="68"/>
      <c r="AI28" s="68"/>
      <c r="AJ28" s="68"/>
      <c r="AK28" s="68"/>
      <c r="AL28" s="68"/>
      <c r="AM28" s="68"/>
      <c r="AN28" s="68"/>
      <c r="AO28" s="68"/>
      <c r="AP28" s="68"/>
      <c r="AQ28" s="68"/>
      <c r="AR28" s="68"/>
      <c r="AS28" s="68"/>
      <c r="AT28" s="68"/>
      <c r="AU28" s="68"/>
      <c r="AV28" s="68"/>
      <c r="AW28" s="68"/>
      <c r="AX28" s="68"/>
      <c r="AY28" s="68"/>
      <c r="AZ28" s="68"/>
      <c r="BA28" s="68"/>
      <c r="BB28" s="68"/>
      <c r="BC28" s="68"/>
      <c r="IA28" s="21">
        <v>4</v>
      </c>
      <c r="IB28" s="21" t="s">
        <v>65</v>
      </c>
      <c r="IE28" s="22"/>
      <c r="IF28" s="22"/>
      <c r="IG28" s="22"/>
      <c r="IH28" s="22"/>
      <c r="II28" s="22"/>
    </row>
    <row r="29" spans="1:243" s="21" customFormat="1" ht="63">
      <c r="A29" s="64">
        <v>4.01</v>
      </c>
      <c r="B29" s="61" t="s">
        <v>66</v>
      </c>
      <c r="C29" s="34"/>
      <c r="D29" s="67"/>
      <c r="E29" s="67"/>
      <c r="F29" s="67"/>
      <c r="G29" s="67"/>
      <c r="H29" s="67"/>
      <c r="I29" s="67"/>
      <c r="J29" s="67"/>
      <c r="K29" s="67"/>
      <c r="L29" s="67"/>
      <c r="M29" s="67"/>
      <c r="N29" s="68"/>
      <c r="O29" s="68"/>
      <c r="P29" s="68"/>
      <c r="Q29" s="68"/>
      <c r="R29" s="68"/>
      <c r="S29" s="68"/>
      <c r="T29" s="68"/>
      <c r="U29" s="68"/>
      <c r="V29" s="68"/>
      <c r="W29" s="68"/>
      <c r="X29" s="68"/>
      <c r="Y29" s="68"/>
      <c r="Z29" s="68"/>
      <c r="AA29" s="68"/>
      <c r="AB29" s="68"/>
      <c r="AC29" s="68"/>
      <c r="AD29" s="68"/>
      <c r="AE29" s="68"/>
      <c r="AF29" s="68"/>
      <c r="AG29" s="68"/>
      <c r="AH29" s="68"/>
      <c r="AI29" s="68"/>
      <c r="AJ29" s="68"/>
      <c r="AK29" s="68"/>
      <c r="AL29" s="68"/>
      <c r="AM29" s="68"/>
      <c r="AN29" s="68"/>
      <c r="AO29" s="68"/>
      <c r="AP29" s="68"/>
      <c r="AQ29" s="68"/>
      <c r="AR29" s="68"/>
      <c r="AS29" s="68"/>
      <c r="AT29" s="68"/>
      <c r="AU29" s="68"/>
      <c r="AV29" s="68"/>
      <c r="AW29" s="68"/>
      <c r="AX29" s="68"/>
      <c r="AY29" s="68"/>
      <c r="AZ29" s="68"/>
      <c r="BA29" s="68"/>
      <c r="BB29" s="68"/>
      <c r="BC29" s="68"/>
      <c r="IA29" s="21">
        <v>4.01</v>
      </c>
      <c r="IB29" s="21" t="s">
        <v>66</v>
      </c>
      <c r="IE29" s="22"/>
      <c r="IF29" s="22"/>
      <c r="IG29" s="22"/>
      <c r="IH29" s="22"/>
      <c r="II29" s="22"/>
    </row>
    <row r="30" spans="1:243" s="21" customFormat="1" ht="31.5" customHeight="1">
      <c r="A30" s="60">
        <v>4.02</v>
      </c>
      <c r="B30" s="61" t="s">
        <v>50</v>
      </c>
      <c r="C30" s="34"/>
      <c r="D30" s="34">
        <v>10</v>
      </c>
      <c r="E30" s="62" t="s">
        <v>45</v>
      </c>
      <c r="F30" s="63">
        <v>5838.01</v>
      </c>
      <c r="G30" s="46"/>
      <c r="H30" s="40"/>
      <c r="I30" s="41" t="s">
        <v>33</v>
      </c>
      <c r="J30" s="42">
        <f t="shared" si="0"/>
        <v>1</v>
      </c>
      <c r="K30" s="40" t="s">
        <v>34</v>
      </c>
      <c r="L30" s="40" t="s">
        <v>4</v>
      </c>
      <c r="M30" s="43"/>
      <c r="N30" s="52"/>
      <c r="O30" s="52"/>
      <c r="P30" s="53"/>
      <c r="Q30" s="52"/>
      <c r="R30" s="52"/>
      <c r="S30" s="53"/>
      <c r="T30" s="53"/>
      <c r="U30" s="53"/>
      <c r="V30" s="53"/>
      <c r="W30" s="53"/>
      <c r="X30" s="53"/>
      <c r="Y30" s="53"/>
      <c r="Z30" s="53"/>
      <c r="AA30" s="53"/>
      <c r="AB30" s="53"/>
      <c r="AC30" s="53"/>
      <c r="AD30" s="53"/>
      <c r="AE30" s="53"/>
      <c r="AF30" s="53"/>
      <c r="AG30" s="53"/>
      <c r="AH30" s="53"/>
      <c r="AI30" s="53"/>
      <c r="AJ30" s="53"/>
      <c r="AK30" s="53"/>
      <c r="AL30" s="53"/>
      <c r="AM30" s="53"/>
      <c r="AN30" s="53"/>
      <c r="AO30" s="53"/>
      <c r="AP30" s="53"/>
      <c r="AQ30" s="53"/>
      <c r="AR30" s="53"/>
      <c r="AS30" s="53"/>
      <c r="AT30" s="53"/>
      <c r="AU30" s="53"/>
      <c r="AV30" s="53"/>
      <c r="AW30" s="53"/>
      <c r="AX30" s="53"/>
      <c r="AY30" s="53"/>
      <c r="AZ30" s="53"/>
      <c r="BA30" s="55">
        <f t="shared" si="1"/>
        <v>58380.1</v>
      </c>
      <c r="BB30" s="54">
        <f t="shared" si="2"/>
        <v>58380.1</v>
      </c>
      <c r="BC30" s="59" t="str">
        <f t="shared" si="3"/>
        <v>INR  Fifty Eight Thousand Three Hundred &amp; Eighty  and Paise Ten Only</v>
      </c>
      <c r="IA30" s="21">
        <v>4.02</v>
      </c>
      <c r="IB30" s="21" t="s">
        <v>50</v>
      </c>
      <c r="ID30" s="21">
        <v>10</v>
      </c>
      <c r="IE30" s="22" t="s">
        <v>45</v>
      </c>
      <c r="IF30" s="22"/>
      <c r="IG30" s="22"/>
      <c r="IH30" s="22"/>
      <c r="II30" s="22"/>
    </row>
    <row r="31" spans="1:243" s="21" customFormat="1" ht="16.5" customHeight="1">
      <c r="A31" s="60">
        <v>5</v>
      </c>
      <c r="B31" s="61" t="s">
        <v>67</v>
      </c>
      <c r="C31" s="34"/>
      <c r="D31" s="67"/>
      <c r="E31" s="67"/>
      <c r="F31" s="67"/>
      <c r="G31" s="67"/>
      <c r="H31" s="67"/>
      <c r="I31" s="67"/>
      <c r="J31" s="67"/>
      <c r="K31" s="67"/>
      <c r="L31" s="67"/>
      <c r="M31" s="67"/>
      <c r="N31" s="68"/>
      <c r="O31" s="68"/>
      <c r="P31" s="68"/>
      <c r="Q31" s="68"/>
      <c r="R31" s="68"/>
      <c r="S31" s="68"/>
      <c r="T31" s="68"/>
      <c r="U31" s="68"/>
      <c r="V31" s="68"/>
      <c r="W31" s="68"/>
      <c r="X31" s="68"/>
      <c r="Y31" s="68"/>
      <c r="Z31" s="68"/>
      <c r="AA31" s="68"/>
      <c r="AB31" s="68"/>
      <c r="AC31" s="68"/>
      <c r="AD31" s="68"/>
      <c r="AE31" s="68"/>
      <c r="AF31" s="68"/>
      <c r="AG31" s="68"/>
      <c r="AH31" s="68"/>
      <c r="AI31" s="68"/>
      <c r="AJ31" s="68"/>
      <c r="AK31" s="68"/>
      <c r="AL31" s="68"/>
      <c r="AM31" s="68"/>
      <c r="AN31" s="68"/>
      <c r="AO31" s="68"/>
      <c r="AP31" s="68"/>
      <c r="AQ31" s="68"/>
      <c r="AR31" s="68"/>
      <c r="AS31" s="68"/>
      <c r="AT31" s="68"/>
      <c r="AU31" s="68"/>
      <c r="AV31" s="68"/>
      <c r="AW31" s="68"/>
      <c r="AX31" s="68"/>
      <c r="AY31" s="68"/>
      <c r="AZ31" s="68"/>
      <c r="BA31" s="68"/>
      <c r="BB31" s="68"/>
      <c r="BC31" s="68"/>
      <c r="IA31" s="21">
        <v>5</v>
      </c>
      <c r="IB31" s="21" t="s">
        <v>67</v>
      </c>
      <c r="IE31" s="22"/>
      <c r="IF31" s="22"/>
      <c r="IG31" s="22"/>
      <c r="IH31" s="22"/>
      <c r="II31" s="22"/>
    </row>
    <row r="32" spans="1:243" s="21" customFormat="1" ht="45" customHeight="1">
      <c r="A32" s="60">
        <v>5.01</v>
      </c>
      <c r="B32" s="61" t="s">
        <v>68</v>
      </c>
      <c r="C32" s="34"/>
      <c r="D32" s="34">
        <v>195</v>
      </c>
      <c r="E32" s="62" t="s">
        <v>45</v>
      </c>
      <c r="F32" s="63">
        <v>6978.21</v>
      </c>
      <c r="G32" s="46"/>
      <c r="H32" s="40"/>
      <c r="I32" s="41" t="s">
        <v>33</v>
      </c>
      <c r="J32" s="42">
        <f t="shared" si="0"/>
        <v>1</v>
      </c>
      <c r="K32" s="40" t="s">
        <v>34</v>
      </c>
      <c r="L32" s="40" t="s">
        <v>4</v>
      </c>
      <c r="M32" s="43"/>
      <c r="N32" s="52"/>
      <c r="O32" s="52"/>
      <c r="P32" s="53"/>
      <c r="Q32" s="52"/>
      <c r="R32" s="52"/>
      <c r="S32" s="53"/>
      <c r="T32" s="53"/>
      <c r="U32" s="53"/>
      <c r="V32" s="53"/>
      <c r="W32" s="53"/>
      <c r="X32" s="53"/>
      <c r="Y32" s="53"/>
      <c r="Z32" s="53"/>
      <c r="AA32" s="53"/>
      <c r="AB32" s="53"/>
      <c r="AC32" s="53"/>
      <c r="AD32" s="53"/>
      <c r="AE32" s="53"/>
      <c r="AF32" s="53"/>
      <c r="AG32" s="53"/>
      <c r="AH32" s="53"/>
      <c r="AI32" s="53"/>
      <c r="AJ32" s="53"/>
      <c r="AK32" s="53"/>
      <c r="AL32" s="53"/>
      <c r="AM32" s="53"/>
      <c r="AN32" s="53"/>
      <c r="AO32" s="53"/>
      <c r="AP32" s="53"/>
      <c r="AQ32" s="53"/>
      <c r="AR32" s="53"/>
      <c r="AS32" s="53"/>
      <c r="AT32" s="53"/>
      <c r="AU32" s="53"/>
      <c r="AV32" s="53"/>
      <c r="AW32" s="53"/>
      <c r="AX32" s="53"/>
      <c r="AY32" s="53"/>
      <c r="AZ32" s="53"/>
      <c r="BA32" s="55">
        <f t="shared" si="1"/>
        <v>1360750.95</v>
      </c>
      <c r="BB32" s="54">
        <f t="shared" si="2"/>
        <v>1360750.95</v>
      </c>
      <c r="BC32" s="59" t="str">
        <f t="shared" si="3"/>
        <v>INR  Thirteen Lakh Sixty Thousand Seven Hundred &amp; Fifty  and Paise Ninety Five Only</v>
      </c>
      <c r="IA32" s="21">
        <v>5.01</v>
      </c>
      <c r="IB32" s="21" t="s">
        <v>68</v>
      </c>
      <c r="ID32" s="21">
        <v>195</v>
      </c>
      <c r="IE32" s="22" t="s">
        <v>45</v>
      </c>
      <c r="IF32" s="22"/>
      <c r="IG32" s="22"/>
      <c r="IH32" s="22"/>
      <c r="II32" s="22"/>
    </row>
    <row r="33" spans="1:243" s="21" customFormat="1" ht="47.25">
      <c r="A33" s="60">
        <v>5.02</v>
      </c>
      <c r="B33" s="61" t="s">
        <v>69</v>
      </c>
      <c r="C33" s="34"/>
      <c r="D33" s="34">
        <v>2600</v>
      </c>
      <c r="E33" s="62" t="s">
        <v>42</v>
      </c>
      <c r="F33" s="63">
        <v>60.76</v>
      </c>
      <c r="G33" s="46"/>
      <c r="H33" s="40"/>
      <c r="I33" s="41" t="s">
        <v>33</v>
      </c>
      <c r="J33" s="42">
        <f t="shared" si="0"/>
        <v>1</v>
      </c>
      <c r="K33" s="40" t="s">
        <v>34</v>
      </c>
      <c r="L33" s="40" t="s">
        <v>4</v>
      </c>
      <c r="M33" s="43"/>
      <c r="N33" s="52"/>
      <c r="O33" s="52"/>
      <c r="P33" s="53"/>
      <c r="Q33" s="52"/>
      <c r="R33" s="52"/>
      <c r="S33" s="53"/>
      <c r="T33" s="53"/>
      <c r="U33" s="53"/>
      <c r="V33" s="53"/>
      <c r="W33" s="53"/>
      <c r="X33" s="53"/>
      <c r="Y33" s="53"/>
      <c r="Z33" s="53"/>
      <c r="AA33" s="53"/>
      <c r="AB33" s="53"/>
      <c r="AC33" s="53"/>
      <c r="AD33" s="53"/>
      <c r="AE33" s="53"/>
      <c r="AF33" s="53"/>
      <c r="AG33" s="53"/>
      <c r="AH33" s="53"/>
      <c r="AI33" s="53"/>
      <c r="AJ33" s="53"/>
      <c r="AK33" s="53"/>
      <c r="AL33" s="53"/>
      <c r="AM33" s="53"/>
      <c r="AN33" s="53"/>
      <c r="AO33" s="53"/>
      <c r="AP33" s="53"/>
      <c r="AQ33" s="53"/>
      <c r="AR33" s="53"/>
      <c r="AS33" s="53"/>
      <c r="AT33" s="53"/>
      <c r="AU33" s="53"/>
      <c r="AV33" s="53"/>
      <c r="AW33" s="53"/>
      <c r="AX33" s="53"/>
      <c r="AY33" s="53"/>
      <c r="AZ33" s="53"/>
      <c r="BA33" s="55">
        <f t="shared" si="1"/>
        <v>157976</v>
      </c>
      <c r="BB33" s="54">
        <f t="shared" si="2"/>
        <v>157976</v>
      </c>
      <c r="BC33" s="59" t="str">
        <f t="shared" si="3"/>
        <v>INR  One Lakh Fifty Seven Thousand Nine Hundred &amp; Seventy Six  Only</v>
      </c>
      <c r="IA33" s="21">
        <v>5.02</v>
      </c>
      <c r="IB33" s="21" t="s">
        <v>69</v>
      </c>
      <c r="ID33" s="21">
        <v>2600</v>
      </c>
      <c r="IE33" s="22" t="s">
        <v>42</v>
      </c>
      <c r="IF33" s="22"/>
      <c r="IG33" s="22"/>
      <c r="IH33" s="22"/>
      <c r="II33" s="22"/>
    </row>
    <row r="34" spans="1:243" s="21" customFormat="1" ht="19.5" customHeight="1">
      <c r="A34" s="60">
        <v>6</v>
      </c>
      <c r="B34" s="61" t="s">
        <v>70</v>
      </c>
      <c r="C34" s="34"/>
      <c r="D34" s="67"/>
      <c r="E34" s="67"/>
      <c r="F34" s="67"/>
      <c r="G34" s="67"/>
      <c r="H34" s="67"/>
      <c r="I34" s="67"/>
      <c r="J34" s="67"/>
      <c r="K34" s="67"/>
      <c r="L34" s="67"/>
      <c r="M34" s="67"/>
      <c r="N34" s="68"/>
      <c r="O34" s="68"/>
      <c r="P34" s="68"/>
      <c r="Q34" s="68"/>
      <c r="R34" s="68"/>
      <c r="S34" s="68"/>
      <c r="T34" s="68"/>
      <c r="U34" s="68"/>
      <c r="V34" s="68"/>
      <c r="W34" s="68"/>
      <c r="X34" s="68"/>
      <c r="Y34" s="68"/>
      <c r="Z34" s="68"/>
      <c r="AA34" s="68"/>
      <c r="AB34" s="68"/>
      <c r="AC34" s="68"/>
      <c r="AD34" s="68"/>
      <c r="AE34" s="68"/>
      <c r="AF34" s="68"/>
      <c r="AG34" s="68"/>
      <c r="AH34" s="68"/>
      <c r="AI34" s="68"/>
      <c r="AJ34" s="68"/>
      <c r="AK34" s="68"/>
      <c r="AL34" s="68"/>
      <c r="AM34" s="68"/>
      <c r="AN34" s="68"/>
      <c r="AO34" s="68"/>
      <c r="AP34" s="68"/>
      <c r="AQ34" s="68"/>
      <c r="AR34" s="68"/>
      <c r="AS34" s="68"/>
      <c r="AT34" s="68"/>
      <c r="AU34" s="68"/>
      <c r="AV34" s="68"/>
      <c r="AW34" s="68"/>
      <c r="AX34" s="68"/>
      <c r="AY34" s="68"/>
      <c r="AZ34" s="68"/>
      <c r="BA34" s="68"/>
      <c r="BB34" s="68"/>
      <c r="BC34" s="68"/>
      <c r="IA34" s="21">
        <v>6</v>
      </c>
      <c r="IB34" s="21" t="s">
        <v>70</v>
      </c>
      <c r="IE34" s="22"/>
      <c r="IF34" s="22"/>
      <c r="IG34" s="22"/>
      <c r="IH34" s="22"/>
      <c r="II34" s="22"/>
    </row>
    <row r="35" spans="1:243" s="21" customFormat="1" ht="110.25">
      <c r="A35" s="60">
        <v>6.01</v>
      </c>
      <c r="B35" s="61" t="s">
        <v>71</v>
      </c>
      <c r="C35" s="34"/>
      <c r="D35" s="67"/>
      <c r="E35" s="67"/>
      <c r="F35" s="67"/>
      <c r="G35" s="67"/>
      <c r="H35" s="67"/>
      <c r="I35" s="67"/>
      <c r="J35" s="67"/>
      <c r="K35" s="67"/>
      <c r="L35" s="67"/>
      <c r="M35" s="67"/>
      <c r="N35" s="68"/>
      <c r="O35" s="68"/>
      <c r="P35" s="68"/>
      <c r="Q35" s="68"/>
      <c r="R35" s="68"/>
      <c r="S35" s="68"/>
      <c r="T35" s="68"/>
      <c r="U35" s="68"/>
      <c r="V35" s="68"/>
      <c r="W35" s="68"/>
      <c r="X35" s="68"/>
      <c r="Y35" s="68"/>
      <c r="Z35" s="68"/>
      <c r="AA35" s="68"/>
      <c r="AB35" s="68"/>
      <c r="AC35" s="68"/>
      <c r="AD35" s="68"/>
      <c r="AE35" s="68"/>
      <c r="AF35" s="68"/>
      <c r="AG35" s="68"/>
      <c r="AH35" s="68"/>
      <c r="AI35" s="68"/>
      <c r="AJ35" s="68"/>
      <c r="AK35" s="68"/>
      <c r="AL35" s="68"/>
      <c r="AM35" s="68"/>
      <c r="AN35" s="68"/>
      <c r="AO35" s="68"/>
      <c r="AP35" s="68"/>
      <c r="AQ35" s="68"/>
      <c r="AR35" s="68"/>
      <c r="AS35" s="68"/>
      <c r="AT35" s="68"/>
      <c r="AU35" s="68"/>
      <c r="AV35" s="68"/>
      <c r="AW35" s="68"/>
      <c r="AX35" s="68"/>
      <c r="AY35" s="68"/>
      <c r="AZ35" s="68"/>
      <c r="BA35" s="68"/>
      <c r="BB35" s="68"/>
      <c r="BC35" s="68"/>
      <c r="IA35" s="21">
        <v>6.01</v>
      </c>
      <c r="IB35" s="21" t="s">
        <v>71</v>
      </c>
      <c r="IE35" s="22"/>
      <c r="IF35" s="22"/>
      <c r="IG35" s="22"/>
      <c r="IH35" s="22"/>
      <c r="II35" s="22"/>
    </row>
    <row r="36" spans="1:243" s="21" customFormat="1" ht="31.5" customHeight="1">
      <c r="A36" s="60">
        <v>6.02</v>
      </c>
      <c r="B36" s="61" t="s">
        <v>49</v>
      </c>
      <c r="C36" s="34"/>
      <c r="D36" s="34">
        <v>20</v>
      </c>
      <c r="E36" s="62" t="s">
        <v>43</v>
      </c>
      <c r="F36" s="63">
        <v>280.36</v>
      </c>
      <c r="G36" s="46"/>
      <c r="H36" s="40"/>
      <c r="I36" s="41" t="s">
        <v>33</v>
      </c>
      <c r="J36" s="42">
        <f t="shared" si="0"/>
        <v>1</v>
      </c>
      <c r="K36" s="40" t="s">
        <v>34</v>
      </c>
      <c r="L36" s="40" t="s">
        <v>4</v>
      </c>
      <c r="M36" s="43"/>
      <c r="N36" s="52"/>
      <c r="O36" s="52"/>
      <c r="P36" s="53"/>
      <c r="Q36" s="52"/>
      <c r="R36" s="52"/>
      <c r="S36" s="53"/>
      <c r="T36" s="53"/>
      <c r="U36" s="53"/>
      <c r="V36" s="53"/>
      <c r="W36" s="53"/>
      <c r="X36" s="53"/>
      <c r="Y36" s="53"/>
      <c r="Z36" s="53"/>
      <c r="AA36" s="53"/>
      <c r="AB36" s="53"/>
      <c r="AC36" s="53"/>
      <c r="AD36" s="53"/>
      <c r="AE36" s="53"/>
      <c r="AF36" s="53"/>
      <c r="AG36" s="53"/>
      <c r="AH36" s="53"/>
      <c r="AI36" s="53"/>
      <c r="AJ36" s="53"/>
      <c r="AK36" s="53"/>
      <c r="AL36" s="53"/>
      <c r="AM36" s="53"/>
      <c r="AN36" s="53"/>
      <c r="AO36" s="53"/>
      <c r="AP36" s="53"/>
      <c r="AQ36" s="53"/>
      <c r="AR36" s="53"/>
      <c r="AS36" s="53"/>
      <c r="AT36" s="53"/>
      <c r="AU36" s="53"/>
      <c r="AV36" s="53"/>
      <c r="AW36" s="53"/>
      <c r="AX36" s="53"/>
      <c r="AY36" s="53"/>
      <c r="AZ36" s="53"/>
      <c r="BA36" s="55">
        <f t="shared" si="1"/>
        <v>5607.2</v>
      </c>
      <c r="BB36" s="54">
        <f t="shared" si="2"/>
        <v>5607.2</v>
      </c>
      <c r="BC36" s="59" t="str">
        <f t="shared" si="3"/>
        <v>INR  Five Thousand Six Hundred &amp; Seven  and Paise Twenty Only</v>
      </c>
      <c r="IA36" s="21">
        <v>6.02</v>
      </c>
      <c r="IB36" s="21" t="s">
        <v>49</v>
      </c>
      <c r="ID36" s="21">
        <v>20</v>
      </c>
      <c r="IE36" s="22" t="s">
        <v>43</v>
      </c>
      <c r="IF36" s="22"/>
      <c r="IG36" s="22"/>
      <c r="IH36" s="22"/>
      <c r="II36" s="22"/>
    </row>
    <row r="37" spans="1:243" s="21" customFormat="1" ht="17.25" customHeight="1">
      <c r="A37" s="60">
        <v>7</v>
      </c>
      <c r="B37" s="61" t="s">
        <v>72</v>
      </c>
      <c r="C37" s="34"/>
      <c r="D37" s="67"/>
      <c r="E37" s="67"/>
      <c r="F37" s="67"/>
      <c r="G37" s="67"/>
      <c r="H37" s="67"/>
      <c r="I37" s="67"/>
      <c r="J37" s="67"/>
      <c r="K37" s="67"/>
      <c r="L37" s="67"/>
      <c r="M37" s="67"/>
      <c r="N37" s="68"/>
      <c r="O37" s="68"/>
      <c r="P37" s="68"/>
      <c r="Q37" s="68"/>
      <c r="R37" s="68"/>
      <c r="S37" s="68"/>
      <c r="T37" s="68"/>
      <c r="U37" s="68"/>
      <c r="V37" s="68"/>
      <c r="W37" s="68"/>
      <c r="X37" s="68"/>
      <c r="Y37" s="68"/>
      <c r="Z37" s="68"/>
      <c r="AA37" s="68"/>
      <c r="AB37" s="68"/>
      <c r="AC37" s="68"/>
      <c r="AD37" s="68"/>
      <c r="AE37" s="68"/>
      <c r="AF37" s="68"/>
      <c r="AG37" s="68"/>
      <c r="AH37" s="68"/>
      <c r="AI37" s="68"/>
      <c r="AJ37" s="68"/>
      <c r="AK37" s="68"/>
      <c r="AL37" s="68"/>
      <c r="AM37" s="68"/>
      <c r="AN37" s="68"/>
      <c r="AO37" s="68"/>
      <c r="AP37" s="68"/>
      <c r="AQ37" s="68"/>
      <c r="AR37" s="68"/>
      <c r="AS37" s="68"/>
      <c r="AT37" s="68"/>
      <c r="AU37" s="68"/>
      <c r="AV37" s="68"/>
      <c r="AW37" s="68"/>
      <c r="AX37" s="68"/>
      <c r="AY37" s="68"/>
      <c r="AZ37" s="68"/>
      <c r="BA37" s="68"/>
      <c r="BB37" s="68"/>
      <c r="BC37" s="68"/>
      <c r="IA37" s="21">
        <v>7</v>
      </c>
      <c r="IB37" s="21" t="s">
        <v>72</v>
      </c>
      <c r="IE37" s="22"/>
      <c r="IF37" s="22"/>
      <c r="IG37" s="22"/>
      <c r="IH37" s="22"/>
      <c r="II37" s="22"/>
    </row>
    <row r="38" spans="1:243" s="21" customFormat="1" ht="126">
      <c r="A38" s="60">
        <v>7.01</v>
      </c>
      <c r="B38" s="61" t="s">
        <v>73</v>
      </c>
      <c r="C38" s="34"/>
      <c r="D38" s="67"/>
      <c r="E38" s="67"/>
      <c r="F38" s="67"/>
      <c r="G38" s="67"/>
      <c r="H38" s="67"/>
      <c r="I38" s="67"/>
      <c r="J38" s="67"/>
      <c r="K38" s="67"/>
      <c r="L38" s="67"/>
      <c r="M38" s="67"/>
      <c r="N38" s="68"/>
      <c r="O38" s="68"/>
      <c r="P38" s="68"/>
      <c r="Q38" s="68"/>
      <c r="R38" s="68"/>
      <c r="S38" s="68"/>
      <c r="T38" s="68"/>
      <c r="U38" s="68"/>
      <c r="V38" s="68"/>
      <c r="W38" s="68"/>
      <c r="X38" s="68"/>
      <c r="Y38" s="68"/>
      <c r="Z38" s="68"/>
      <c r="AA38" s="68"/>
      <c r="AB38" s="68"/>
      <c r="AC38" s="68"/>
      <c r="AD38" s="68"/>
      <c r="AE38" s="68"/>
      <c r="AF38" s="68"/>
      <c r="AG38" s="68"/>
      <c r="AH38" s="68"/>
      <c r="AI38" s="68"/>
      <c r="AJ38" s="68"/>
      <c r="AK38" s="68"/>
      <c r="AL38" s="68"/>
      <c r="AM38" s="68"/>
      <c r="AN38" s="68"/>
      <c r="AO38" s="68"/>
      <c r="AP38" s="68"/>
      <c r="AQ38" s="68"/>
      <c r="AR38" s="68"/>
      <c r="AS38" s="68"/>
      <c r="AT38" s="68"/>
      <c r="AU38" s="68"/>
      <c r="AV38" s="68"/>
      <c r="AW38" s="68"/>
      <c r="AX38" s="68"/>
      <c r="AY38" s="68"/>
      <c r="AZ38" s="68"/>
      <c r="BA38" s="68"/>
      <c r="BB38" s="68"/>
      <c r="BC38" s="68"/>
      <c r="IA38" s="21">
        <v>7.01</v>
      </c>
      <c r="IB38" s="21" t="s">
        <v>73</v>
      </c>
      <c r="IE38" s="22"/>
      <c r="IF38" s="22"/>
      <c r="IG38" s="22"/>
      <c r="IH38" s="22"/>
      <c r="II38" s="22"/>
    </row>
    <row r="39" spans="1:243" s="21" customFormat="1" ht="31.5" customHeight="1">
      <c r="A39" s="64">
        <v>7.02</v>
      </c>
      <c r="B39" s="61" t="s">
        <v>74</v>
      </c>
      <c r="C39" s="34"/>
      <c r="D39" s="34">
        <v>500</v>
      </c>
      <c r="E39" s="62" t="s">
        <v>42</v>
      </c>
      <c r="F39" s="63">
        <v>138.97</v>
      </c>
      <c r="G39" s="46"/>
      <c r="H39" s="40"/>
      <c r="I39" s="41" t="s">
        <v>33</v>
      </c>
      <c r="J39" s="42">
        <f t="shared" si="0"/>
        <v>1</v>
      </c>
      <c r="K39" s="40" t="s">
        <v>34</v>
      </c>
      <c r="L39" s="40" t="s">
        <v>4</v>
      </c>
      <c r="M39" s="43"/>
      <c r="N39" s="52"/>
      <c r="O39" s="52"/>
      <c r="P39" s="53"/>
      <c r="Q39" s="52"/>
      <c r="R39" s="52"/>
      <c r="S39" s="53"/>
      <c r="T39" s="53"/>
      <c r="U39" s="53"/>
      <c r="V39" s="53"/>
      <c r="W39" s="53"/>
      <c r="X39" s="53"/>
      <c r="Y39" s="53"/>
      <c r="Z39" s="53"/>
      <c r="AA39" s="53"/>
      <c r="AB39" s="53"/>
      <c r="AC39" s="53"/>
      <c r="AD39" s="53"/>
      <c r="AE39" s="53"/>
      <c r="AF39" s="53"/>
      <c r="AG39" s="53"/>
      <c r="AH39" s="53"/>
      <c r="AI39" s="53"/>
      <c r="AJ39" s="53"/>
      <c r="AK39" s="53"/>
      <c r="AL39" s="53"/>
      <c r="AM39" s="53"/>
      <c r="AN39" s="53"/>
      <c r="AO39" s="53"/>
      <c r="AP39" s="53"/>
      <c r="AQ39" s="53"/>
      <c r="AR39" s="53"/>
      <c r="AS39" s="53"/>
      <c r="AT39" s="53"/>
      <c r="AU39" s="53"/>
      <c r="AV39" s="53"/>
      <c r="AW39" s="53"/>
      <c r="AX39" s="53"/>
      <c r="AY39" s="53"/>
      <c r="AZ39" s="53"/>
      <c r="BA39" s="55">
        <f t="shared" si="1"/>
        <v>69485</v>
      </c>
      <c r="BB39" s="54">
        <f t="shared" si="2"/>
        <v>69485</v>
      </c>
      <c r="BC39" s="59" t="str">
        <f t="shared" si="3"/>
        <v>INR  Sixty Nine Thousand Four Hundred &amp; Eighty Five  Only</v>
      </c>
      <c r="IA39" s="21">
        <v>7.02</v>
      </c>
      <c r="IB39" s="21" t="s">
        <v>74</v>
      </c>
      <c r="ID39" s="21">
        <v>500</v>
      </c>
      <c r="IE39" s="22" t="s">
        <v>42</v>
      </c>
      <c r="IF39" s="22"/>
      <c r="IG39" s="22"/>
      <c r="IH39" s="22"/>
      <c r="II39" s="22"/>
    </row>
    <row r="40" spans="1:243" s="21" customFormat="1" ht="17.25" customHeight="1">
      <c r="A40" s="60">
        <v>8</v>
      </c>
      <c r="B40" s="61" t="s">
        <v>75</v>
      </c>
      <c r="C40" s="34"/>
      <c r="D40" s="67"/>
      <c r="E40" s="67"/>
      <c r="F40" s="67"/>
      <c r="G40" s="67"/>
      <c r="H40" s="67"/>
      <c r="I40" s="67"/>
      <c r="J40" s="67"/>
      <c r="K40" s="67"/>
      <c r="L40" s="67"/>
      <c r="M40" s="67"/>
      <c r="N40" s="68"/>
      <c r="O40" s="68"/>
      <c r="P40" s="68"/>
      <c r="Q40" s="68"/>
      <c r="R40" s="68"/>
      <c r="S40" s="68"/>
      <c r="T40" s="68"/>
      <c r="U40" s="68"/>
      <c r="V40" s="68"/>
      <c r="W40" s="68"/>
      <c r="X40" s="68"/>
      <c r="Y40" s="68"/>
      <c r="Z40" s="68"/>
      <c r="AA40" s="68"/>
      <c r="AB40" s="68"/>
      <c r="AC40" s="68"/>
      <c r="AD40" s="68"/>
      <c r="AE40" s="68"/>
      <c r="AF40" s="68"/>
      <c r="AG40" s="68"/>
      <c r="AH40" s="68"/>
      <c r="AI40" s="68"/>
      <c r="AJ40" s="68"/>
      <c r="AK40" s="68"/>
      <c r="AL40" s="68"/>
      <c r="AM40" s="68"/>
      <c r="AN40" s="68"/>
      <c r="AO40" s="68"/>
      <c r="AP40" s="68"/>
      <c r="AQ40" s="68"/>
      <c r="AR40" s="68"/>
      <c r="AS40" s="68"/>
      <c r="AT40" s="68"/>
      <c r="AU40" s="68"/>
      <c r="AV40" s="68"/>
      <c r="AW40" s="68"/>
      <c r="AX40" s="68"/>
      <c r="AY40" s="68"/>
      <c r="AZ40" s="68"/>
      <c r="BA40" s="68"/>
      <c r="BB40" s="68"/>
      <c r="BC40" s="68"/>
      <c r="IA40" s="21">
        <v>8</v>
      </c>
      <c r="IB40" s="21" t="s">
        <v>75</v>
      </c>
      <c r="IE40" s="22"/>
      <c r="IF40" s="22"/>
      <c r="IG40" s="22"/>
      <c r="IH40" s="22"/>
      <c r="II40" s="22"/>
    </row>
    <row r="41" spans="1:243" s="21" customFormat="1" ht="63" customHeight="1">
      <c r="A41" s="60">
        <v>8.01</v>
      </c>
      <c r="B41" s="61" t="s">
        <v>76</v>
      </c>
      <c r="C41" s="34"/>
      <c r="D41" s="67"/>
      <c r="E41" s="67"/>
      <c r="F41" s="67"/>
      <c r="G41" s="67"/>
      <c r="H41" s="67"/>
      <c r="I41" s="67"/>
      <c r="J41" s="67"/>
      <c r="K41" s="67"/>
      <c r="L41" s="67"/>
      <c r="M41" s="67"/>
      <c r="N41" s="68"/>
      <c r="O41" s="68"/>
      <c r="P41" s="68"/>
      <c r="Q41" s="68"/>
      <c r="R41" s="68"/>
      <c r="S41" s="68"/>
      <c r="T41" s="68"/>
      <c r="U41" s="68"/>
      <c r="V41" s="68"/>
      <c r="W41" s="68"/>
      <c r="X41" s="68"/>
      <c r="Y41" s="68"/>
      <c r="Z41" s="68"/>
      <c r="AA41" s="68"/>
      <c r="AB41" s="68"/>
      <c r="AC41" s="68"/>
      <c r="AD41" s="68"/>
      <c r="AE41" s="68"/>
      <c r="AF41" s="68"/>
      <c r="AG41" s="68"/>
      <c r="AH41" s="68"/>
      <c r="AI41" s="68"/>
      <c r="AJ41" s="68"/>
      <c r="AK41" s="68"/>
      <c r="AL41" s="68"/>
      <c r="AM41" s="68"/>
      <c r="AN41" s="68"/>
      <c r="AO41" s="68"/>
      <c r="AP41" s="68"/>
      <c r="AQ41" s="68"/>
      <c r="AR41" s="68"/>
      <c r="AS41" s="68"/>
      <c r="AT41" s="68"/>
      <c r="AU41" s="68"/>
      <c r="AV41" s="68"/>
      <c r="AW41" s="68"/>
      <c r="AX41" s="68"/>
      <c r="AY41" s="68"/>
      <c r="AZ41" s="68"/>
      <c r="BA41" s="68"/>
      <c r="BB41" s="68"/>
      <c r="BC41" s="68"/>
      <c r="IA41" s="21">
        <v>8.01</v>
      </c>
      <c r="IB41" s="21" t="s">
        <v>76</v>
      </c>
      <c r="IE41" s="22"/>
      <c r="IF41" s="22"/>
      <c r="IG41" s="22"/>
      <c r="IH41" s="22"/>
      <c r="II41" s="22"/>
    </row>
    <row r="42" spans="1:243" s="21" customFormat="1" ht="33" customHeight="1">
      <c r="A42" s="60">
        <v>8.02</v>
      </c>
      <c r="B42" s="61" t="s">
        <v>77</v>
      </c>
      <c r="C42" s="34"/>
      <c r="D42" s="34">
        <v>5</v>
      </c>
      <c r="E42" s="62" t="s">
        <v>46</v>
      </c>
      <c r="F42" s="63">
        <v>2388.12</v>
      </c>
      <c r="G42" s="46"/>
      <c r="H42" s="40"/>
      <c r="I42" s="41" t="s">
        <v>33</v>
      </c>
      <c r="J42" s="42">
        <f t="shared" si="0"/>
        <v>1</v>
      </c>
      <c r="K42" s="40" t="s">
        <v>34</v>
      </c>
      <c r="L42" s="40" t="s">
        <v>4</v>
      </c>
      <c r="M42" s="43"/>
      <c r="N42" s="52"/>
      <c r="O42" s="52"/>
      <c r="P42" s="53"/>
      <c r="Q42" s="52"/>
      <c r="R42" s="52"/>
      <c r="S42" s="53"/>
      <c r="T42" s="53"/>
      <c r="U42" s="53"/>
      <c r="V42" s="53"/>
      <c r="W42" s="53"/>
      <c r="X42" s="53"/>
      <c r="Y42" s="53"/>
      <c r="Z42" s="53"/>
      <c r="AA42" s="53"/>
      <c r="AB42" s="53"/>
      <c r="AC42" s="53"/>
      <c r="AD42" s="53"/>
      <c r="AE42" s="53"/>
      <c r="AF42" s="53"/>
      <c r="AG42" s="53"/>
      <c r="AH42" s="53"/>
      <c r="AI42" s="53"/>
      <c r="AJ42" s="53"/>
      <c r="AK42" s="53"/>
      <c r="AL42" s="53"/>
      <c r="AM42" s="53"/>
      <c r="AN42" s="53"/>
      <c r="AO42" s="53"/>
      <c r="AP42" s="53"/>
      <c r="AQ42" s="53"/>
      <c r="AR42" s="53"/>
      <c r="AS42" s="53"/>
      <c r="AT42" s="53"/>
      <c r="AU42" s="53"/>
      <c r="AV42" s="53"/>
      <c r="AW42" s="53"/>
      <c r="AX42" s="53"/>
      <c r="AY42" s="53"/>
      <c r="AZ42" s="53"/>
      <c r="BA42" s="55">
        <f t="shared" si="1"/>
        <v>11940.6</v>
      </c>
      <c r="BB42" s="54">
        <f t="shared" si="2"/>
        <v>11940.6</v>
      </c>
      <c r="BC42" s="59" t="str">
        <f t="shared" si="3"/>
        <v>INR  Eleven Thousand Nine Hundred &amp; Forty  and Paise Sixty Only</v>
      </c>
      <c r="IA42" s="21">
        <v>8.02</v>
      </c>
      <c r="IB42" s="21" t="s">
        <v>77</v>
      </c>
      <c r="ID42" s="21">
        <v>5</v>
      </c>
      <c r="IE42" s="22" t="s">
        <v>46</v>
      </c>
      <c r="IF42" s="22"/>
      <c r="IG42" s="22"/>
      <c r="IH42" s="22"/>
      <c r="II42" s="22"/>
    </row>
    <row r="43" spans="1:243" s="21" customFormat="1" ht="31.5" customHeight="1">
      <c r="A43" s="60">
        <v>8.03</v>
      </c>
      <c r="B43" s="61" t="s">
        <v>78</v>
      </c>
      <c r="C43" s="34"/>
      <c r="D43" s="34">
        <v>5</v>
      </c>
      <c r="E43" s="62" t="s">
        <v>46</v>
      </c>
      <c r="F43" s="63">
        <v>3497.94</v>
      </c>
      <c r="G43" s="46"/>
      <c r="H43" s="40"/>
      <c r="I43" s="41" t="s">
        <v>33</v>
      </c>
      <c r="J43" s="42">
        <f t="shared" si="0"/>
        <v>1</v>
      </c>
      <c r="K43" s="40" t="s">
        <v>34</v>
      </c>
      <c r="L43" s="40" t="s">
        <v>4</v>
      </c>
      <c r="M43" s="43"/>
      <c r="N43" s="52"/>
      <c r="O43" s="52"/>
      <c r="P43" s="53"/>
      <c r="Q43" s="52"/>
      <c r="R43" s="52"/>
      <c r="S43" s="53"/>
      <c r="T43" s="53"/>
      <c r="U43" s="53"/>
      <c r="V43" s="53"/>
      <c r="W43" s="53"/>
      <c r="X43" s="53"/>
      <c r="Y43" s="53"/>
      <c r="Z43" s="53"/>
      <c r="AA43" s="53"/>
      <c r="AB43" s="53"/>
      <c r="AC43" s="53"/>
      <c r="AD43" s="53"/>
      <c r="AE43" s="53"/>
      <c r="AF43" s="53"/>
      <c r="AG43" s="53"/>
      <c r="AH43" s="53"/>
      <c r="AI43" s="53"/>
      <c r="AJ43" s="53"/>
      <c r="AK43" s="53"/>
      <c r="AL43" s="53"/>
      <c r="AM43" s="53"/>
      <c r="AN43" s="53"/>
      <c r="AO43" s="53"/>
      <c r="AP43" s="53"/>
      <c r="AQ43" s="53"/>
      <c r="AR43" s="53"/>
      <c r="AS43" s="53"/>
      <c r="AT43" s="53"/>
      <c r="AU43" s="53"/>
      <c r="AV43" s="53"/>
      <c r="AW43" s="53"/>
      <c r="AX43" s="53"/>
      <c r="AY43" s="53"/>
      <c r="AZ43" s="53"/>
      <c r="BA43" s="55">
        <f t="shared" si="1"/>
        <v>17489.7</v>
      </c>
      <c r="BB43" s="54">
        <f t="shared" si="2"/>
        <v>17489.7</v>
      </c>
      <c r="BC43" s="59" t="str">
        <f t="shared" si="3"/>
        <v>INR  Seventeen Thousand Four Hundred &amp; Eighty Nine  and Paise Seventy Only</v>
      </c>
      <c r="IA43" s="21">
        <v>8.03</v>
      </c>
      <c r="IB43" s="21" t="s">
        <v>78</v>
      </c>
      <c r="ID43" s="21">
        <v>5</v>
      </c>
      <c r="IE43" s="22" t="s">
        <v>46</v>
      </c>
      <c r="IF43" s="22"/>
      <c r="IG43" s="22"/>
      <c r="IH43" s="22"/>
      <c r="II43" s="22"/>
    </row>
    <row r="44" spans="1:243" s="21" customFormat="1" ht="16.5" customHeight="1">
      <c r="A44" s="60">
        <v>9</v>
      </c>
      <c r="B44" s="61" t="s">
        <v>79</v>
      </c>
      <c r="C44" s="34"/>
      <c r="D44" s="67"/>
      <c r="E44" s="67"/>
      <c r="F44" s="67"/>
      <c r="G44" s="67"/>
      <c r="H44" s="67"/>
      <c r="I44" s="67"/>
      <c r="J44" s="67"/>
      <c r="K44" s="67"/>
      <c r="L44" s="67"/>
      <c r="M44" s="67"/>
      <c r="N44" s="68"/>
      <c r="O44" s="68"/>
      <c r="P44" s="68"/>
      <c r="Q44" s="68"/>
      <c r="R44" s="68"/>
      <c r="S44" s="68"/>
      <c r="T44" s="68"/>
      <c r="U44" s="68"/>
      <c r="V44" s="68"/>
      <c r="W44" s="68"/>
      <c r="X44" s="68"/>
      <c r="Y44" s="68"/>
      <c r="Z44" s="68"/>
      <c r="AA44" s="68"/>
      <c r="AB44" s="68"/>
      <c r="AC44" s="68"/>
      <c r="AD44" s="68"/>
      <c r="AE44" s="68"/>
      <c r="AF44" s="68"/>
      <c r="AG44" s="68"/>
      <c r="AH44" s="68"/>
      <c r="AI44" s="68"/>
      <c r="AJ44" s="68"/>
      <c r="AK44" s="68"/>
      <c r="AL44" s="68"/>
      <c r="AM44" s="68"/>
      <c r="AN44" s="68"/>
      <c r="AO44" s="68"/>
      <c r="AP44" s="68"/>
      <c r="AQ44" s="68"/>
      <c r="AR44" s="68"/>
      <c r="AS44" s="68"/>
      <c r="AT44" s="68"/>
      <c r="AU44" s="68"/>
      <c r="AV44" s="68"/>
      <c r="AW44" s="68"/>
      <c r="AX44" s="68"/>
      <c r="AY44" s="68"/>
      <c r="AZ44" s="68"/>
      <c r="BA44" s="68"/>
      <c r="BB44" s="68"/>
      <c r="BC44" s="68"/>
      <c r="IA44" s="21">
        <v>9</v>
      </c>
      <c r="IB44" s="21" t="s">
        <v>79</v>
      </c>
      <c r="IE44" s="22"/>
      <c r="IF44" s="22"/>
      <c r="IG44" s="22"/>
      <c r="IH44" s="22"/>
      <c r="II44" s="22"/>
    </row>
    <row r="45" spans="1:243" s="21" customFormat="1" ht="132" customHeight="1">
      <c r="A45" s="60">
        <v>9.01</v>
      </c>
      <c r="B45" s="61" t="s">
        <v>80</v>
      </c>
      <c r="C45" s="34"/>
      <c r="D45" s="34">
        <v>260</v>
      </c>
      <c r="E45" s="62" t="s">
        <v>82</v>
      </c>
      <c r="F45" s="63">
        <v>4985.93</v>
      </c>
      <c r="G45" s="46"/>
      <c r="H45" s="40"/>
      <c r="I45" s="41" t="s">
        <v>33</v>
      </c>
      <c r="J45" s="42">
        <f t="shared" si="0"/>
        <v>1</v>
      </c>
      <c r="K45" s="40" t="s">
        <v>34</v>
      </c>
      <c r="L45" s="40" t="s">
        <v>4</v>
      </c>
      <c r="M45" s="43"/>
      <c r="N45" s="52"/>
      <c r="O45" s="52"/>
      <c r="P45" s="53"/>
      <c r="Q45" s="52"/>
      <c r="R45" s="52"/>
      <c r="S45" s="53"/>
      <c r="T45" s="53"/>
      <c r="U45" s="53"/>
      <c r="V45" s="53"/>
      <c r="W45" s="53"/>
      <c r="X45" s="53"/>
      <c r="Y45" s="53"/>
      <c r="Z45" s="53"/>
      <c r="AA45" s="53"/>
      <c r="AB45" s="53"/>
      <c r="AC45" s="53"/>
      <c r="AD45" s="53"/>
      <c r="AE45" s="53"/>
      <c r="AF45" s="53"/>
      <c r="AG45" s="53"/>
      <c r="AH45" s="53"/>
      <c r="AI45" s="53"/>
      <c r="AJ45" s="53"/>
      <c r="AK45" s="53"/>
      <c r="AL45" s="53"/>
      <c r="AM45" s="53"/>
      <c r="AN45" s="53"/>
      <c r="AO45" s="53"/>
      <c r="AP45" s="53"/>
      <c r="AQ45" s="53"/>
      <c r="AR45" s="53"/>
      <c r="AS45" s="53"/>
      <c r="AT45" s="53"/>
      <c r="AU45" s="53"/>
      <c r="AV45" s="53"/>
      <c r="AW45" s="53"/>
      <c r="AX45" s="53"/>
      <c r="AY45" s="53"/>
      <c r="AZ45" s="53"/>
      <c r="BA45" s="55">
        <f t="shared" si="1"/>
        <v>1296341.8</v>
      </c>
      <c r="BB45" s="54">
        <f t="shared" si="2"/>
        <v>1296341.8</v>
      </c>
      <c r="BC45" s="59" t="str">
        <f t="shared" si="3"/>
        <v>INR  Twelve Lakh Ninety Six Thousand Three Hundred &amp; Forty One  and Paise Eighty Only</v>
      </c>
      <c r="IA45" s="21">
        <v>9.01</v>
      </c>
      <c r="IB45" s="66" t="s">
        <v>80</v>
      </c>
      <c r="ID45" s="21">
        <v>260</v>
      </c>
      <c r="IE45" s="22" t="s">
        <v>82</v>
      </c>
      <c r="IF45" s="22"/>
      <c r="IG45" s="22"/>
      <c r="IH45" s="22"/>
      <c r="II45" s="22"/>
    </row>
    <row r="46" spans="1:243" s="21" customFormat="1" ht="47.25">
      <c r="A46" s="60">
        <v>9.02</v>
      </c>
      <c r="B46" s="61" t="s">
        <v>81</v>
      </c>
      <c r="C46" s="34"/>
      <c r="D46" s="34">
        <v>900</v>
      </c>
      <c r="E46" s="62" t="s">
        <v>83</v>
      </c>
      <c r="F46" s="63">
        <v>21.92</v>
      </c>
      <c r="G46" s="46"/>
      <c r="H46" s="40"/>
      <c r="I46" s="41" t="s">
        <v>33</v>
      </c>
      <c r="J46" s="42">
        <f t="shared" si="0"/>
        <v>1</v>
      </c>
      <c r="K46" s="40" t="s">
        <v>34</v>
      </c>
      <c r="L46" s="40" t="s">
        <v>4</v>
      </c>
      <c r="M46" s="43"/>
      <c r="N46" s="52"/>
      <c r="O46" s="52"/>
      <c r="P46" s="53"/>
      <c r="Q46" s="52"/>
      <c r="R46" s="52"/>
      <c r="S46" s="53"/>
      <c r="T46" s="53"/>
      <c r="U46" s="53"/>
      <c r="V46" s="53"/>
      <c r="W46" s="53"/>
      <c r="X46" s="53"/>
      <c r="Y46" s="53"/>
      <c r="Z46" s="53"/>
      <c r="AA46" s="53"/>
      <c r="AB46" s="53"/>
      <c r="AC46" s="53"/>
      <c r="AD46" s="53"/>
      <c r="AE46" s="53"/>
      <c r="AF46" s="53"/>
      <c r="AG46" s="53"/>
      <c r="AH46" s="53"/>
      <c r="AI46" s="53"/>
      <c r="AJ46" s="53"/>
      <c r="AK46" s="53"/>
      <c r="AL46" s="53"/>
      <c r="AM46" s="53"/>
      <c r="AN46" s="53"/>
      <c r="AO46" s="53"/>
      <c r="AP46" s="53"/>
      <c r="AQ46" s="53"/>
      <c r="AR46" s="53"/>
      <c r="AS46" s="53"/>
      <c r="AT46" s="53"/>
      <c r="AU46" s="53"/>
      <c r="AV46" s="53"/>
      <c r="AW46" s="53"/>
      <c r="AX46" s="53"/>
      <c r="AY46" s="53"/>
      <c r="AZ46" s="53"/>
      <c r="BA46" s="55">
        <f t="shared" si="1"/>
        <v>19728</v>
      </c>
      <c r="BB46" s="54">
        <f t="shared" si="2"/>
        <v>19728</v>
      </c>
      <c r="BC46" s="59" t="str">
        <f t="shared" si="3"/>
        <v>INR  Nineteen Thousand Seven Hundred &amp; Twenty Eight  Only</v>
      </c>
      <c r="IA46" s="21">
        <v>9.02</v>
      </c>
      <c r="IB46" s="21" t="s">
        <v>81</v>
      </c>
      <c r="ID46" s="21">
        <v>900</v>
      </c>
      <c r="IE46" s="22" t="s">
        <v>83</v>
      </c>
      <c r="IF46" s="22"/>
      <c r="IG46" s="22"/>
      <c r="IH46" s="22"/>
      <c r="II46" s="22"/>
    </row>
    <row r="47" spans="1:55" ht="42.75">
      <c r="A47" s="47" t="s">
        <v>35</v>
      </c>
      <c r="B47" s="48"/>
      <c r="C47" s="49"/>
      <c r="D47" s="35"/>
      <c r="E47" s="35"/>
      <c r="F47" s="35"/>
      <c r="G47" s="35"/>
      <c r="H47" s="50"/>
      <c r="I47" s="50"/>
      <c r="J47" s="50"/>
      <c r="K47" s="50"/>
      <c r="L47" s="51"/>
      <c r="M47" s="21"/>
      <c r="N47" s="21"/>
      <c r="O47" s="21"/>
      <c r="P47" s="21"/>
      <c r="Q47" s="21"/>
      <c r="R47" s="21"/>
      <c r="S47" s="21"/>
      <c r="T47" s="21"/>
      <c r="U47" s="21"/>
      <c r="V47" s="21"/>
      <c r="W47" s="21"/>
      <c r="X47" s="21"/>
      <c r="Y47" s="21"/>
      <c r="Z47" s="21"/>
      <c r="AA47" s="21"/>
      <c r="AB47" s="21"/>
      <c r="AC47" s="21"/>
      <c r="AD47" s="21"/>
      <c r="AE47" s="21"/>
      <c r="AF47" s="21"/>
      <c r="AG47" s="21"/>
      <c r="AH47" s="21"/>
      <c r="AI47" s="21"/>
      <c r="AJ47" s="21"/>
      <c r="AK47" s="21"/>
      <c r="AL47" s="21"/>
      <c r="AM47" s="21"/>
      <c r="AN47" s="21"/>
      <c r="AO47" s="21"/>
      <c r="AP47" s="21"/>
      <c r="AQ47" s="21"/>
      <c r="AR47" s="21"/>
      <c r="AS47" s="21"/>
      <c r="AT47" s="21"/>
      <c r="AU47" s="21"/>
      <c r="AV47" s="21"/>
      <c r="AW47" s="21"/>
      <c r="AX47" s="21"/>
      <c r="AY47" s="21"/>
      <c r="AZ47" s="21"/>
      <c r="BA47" s="58">
        <f>SUM(BA13:BA46)</f>
        <v>3536530.55</v>
      </c>
      <c r="BB47" s="58">
        <f>SUM(BB13:BB46)</f>
        <v>3536530.55</v>
      </c>
      <c r="BC47" s="65" t="str">
        <f>SpellNumber($E$2,BB47)</f>
        <v>INR  Thirty Five Lakh Thirty Six Thousand Five Hundred &amp; Thirty  and Paise Fifty Five Only</v>
      </c>
    </row>
    <row r="48" spans="1:55" ht="46.5" customHeight="1">
      <c r="A48" s="24" t="s">
        <v>36</v>
      </c>
      <c r="B48" s="25"/>
      <c r="C48" s="26"/>
      <c r="D48" s="27"/>
      <c r="E48" s="36" t="s">
        <v>44</v>
      </c>
      <c r="F48" s="37"/>
      <c r="G48" s="28"/>
      <c r="H48" s="29"/>
      <c r="I48" s="29"/>
      <c r="J48" s="29"/>
      <c r="K48" s="30"/>
      <c r="L48" s="31"/>
      <c r="M48" s="32"/>
      <c r="N48" s="33"/>
      <c r="O48" s="21"/>
      <c r="P48" s="21"/>
      <c r="Q48" s="21"/>
      <c r="R48" s="21"/>
      <c r="S48" s="21"/>
      <c r="T48" s="33"/>
      <c r="U48" s="33"/>
      <c r="V48" s="33"/>
      <c r="W48" s="33"/>
      <c r="X48" s="33"/>
      <c r="Y48" s="33"/>
      <c r="Z48" s="33"/>
      <c r="AA48" s="33"/>
      <c r="AB48" s="33"/>
      <c r="AC48" s="33"/>
      <c r="AD48" s="33"/>
      <c r="AE48" s="33"/>
      <c r="AF48" s="33"/>
      <c r="AG48" s="33"/>
      <c r="AH48" s="33"/>
      <c r="AI48" s="33"/>
      <c r="AJ48" s="33"/>
      <c r="AK48" s="33"/>
      <c r="AL48" s="33"/>
      <c r="AM48" s="33"/>
      <c r="AN48" s="33"/>
      <c r="AO48" s="33"/>
      <c r="AP48" s="33"/>
      <c r="AQ48" s="33"/>
      <c r="AR48" s="33"/>
      <c r="AS48" s="33"/>
      <c r="AT48" s="33"/>
      <c r="AU48" s="33"/>
      <c r="AV48" s="33"/>
      <c r="AW48" s="33"/>
      <c r="AX48" s="33"/>
      <c r="AY48" s="33"/>
      <c r="AZ48" s="33"/>
      <c r="BA48" s="56">
        <f>IF(ISBLANK(F48),0,IF(E48="Excess (+)",ROUND(BA47+(BA47*F48),2),IF(E48="Less (-)",ROUND(BA47+(BA47*F48*(-1)),2),IF(E48="At Par",BA47,0))))</f>
        <v>0</v>
      </c>
      <c r="BB48" s="57">
        <f>ROUND(BA48,0)</f>
        <v>0</v>
      </c>
      <c r="BC48" s="39" t="str">
        <f>SpellNumber($E$2,BB48)</f>
        <v>INR Zero Only</v>
      </c>
    </row>
    <row r="49" spans="1:55" ht="45.75" customHeight="1">
      <c r="A49" s="23" t="s">
        <v>37</v>
      </c>
      <c r="B49" s="23"/>
      <c r="C49" s="69" t="str">
        <f>SpellNumber($E$2,BB48)</f>
        <v>INR Zero Only</v>
      </c>
      <c r="D49" s="69"/>
      <c r="E49" s="69"/>
      <c r="F49" s="69"/>
      <c r="G49" s="69"/>
      <c r="H49" s="69"/>
      <c r="I49" s="69"/>
      <c r="J49" s="69"/>
      <c r="K49" s="69"/>
      <c r="L49" s="69"/>
      <c r="M49" s="69"/>
      <c r="N49" s="69"/>
      <c r="O49" s="69"/>
      <c r="P49" s="69"/>
      <c r="Q49" s="69"/>
      <c r="R49" s="69"/>
      <c r="S49" s="69"/>
      <c r="T49" s="69"/>
      <c r="U49" s="69"/>
      <c r="V49" s="69"/>
      <c r="W49" s="69"/>
      <c r="X49" s="69"/>
      <c r="Y49" s="69"/>
      <c r="Z49" s="69"/>
      <c r="AA49" s="69"/>
      <c r="AB49" s="69"/>
      <c r="AC49" s="69"/>
      <c r="AD49" s="69"/>
      <c r="AE49" s="69"/>
      <c r="AF49" s="69"/>
      <c r="AG49" s="69"/>
      <c r="AH49" s="69"/>
      <c r="AI49" s="69"/>
      <c r="AJ49" s="69"/>
      <c r="AK49" s="69"/>
      <c r="AL49" s="69"/>
      <c r="AM49" s="69"/>
      <c r="AN49" s="69"/>
      <c r="AO49" s="69"/>
      <c r="AP49" s="69"/>
      <c r="AQ49" s="69"/>
      <c r="AR49" s="69"/>
      <c r="AS49" s="69"/>
      <c r="AT49" s="69"/>
      <c r="AU49" s="69"/>
      <c r="AV49" s="69"/>
      <c r="AW49" s="69"/>
      <c r="AX49" s="69"/>
      <c r="AY49" s="69"/>
      <c r="AZ49" s="69"/>
      <c r="BA49" s="69"/>
      <c r="BB49" s="69"/>
      <c r="BC49" s="69"/>
    </row>
    <row r="50" ht="15"/>
    <row r="51" ht="15"/>
    <row r="52" ht="15"/>
    <row r="53" ht="15"/>
    <row r="54" ht="15"/>
    <row r="55" ht="15"/>
    <row r="56" ht="15"/>
    <row r="57" ht="15"/>
    <row r="58" ht="15"/>
    <row r="59" ht="15"/>
    <row r="60" ht="15"/>
    <row r="61" ht="15"/>
    <row r="62" ht="15"/>
    <row r="63" ht="15"/>
    <row r="64" ht="15"/>
    <row r="65" ht="15"/>
    <row r="66" ht="15"/>
    <row r="67" ht="15"/>
    <row r="68" ht="15"/>
    <row r="69" ht="15"/>
    <row r="70" ht="15"/>
    <row r="71" ht="15"/>
    <row r="72" ht="15"/>
    <row r="73" ht="15"/>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4" ht="15"/>
    <row r="2115"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3" ht="15"/>
    <row r="2144" ht="15"/>
    <row r="2145" ht="15"/>
    <row r="2146" ht="15"/>
    <row r="2147" ht="15"/>
  </sheetData>
  <sheetProtection password="8F23" sheet="1"/>
  <mergeCells count="27">
    <mergeCell ref="D13:BC13"/>
    <mergeCell ref="B8:BC8"/>
    <mergeCell ref="D14:BC14"/>
    <mergeCell ref="A1:L1"/>
    <mergeCell ref="A4:BC4"/>
    <mergeCell ref="A5:BC5"/>
    <mergeCell ref="A6:BC6"/>
    <mergeCell ref="A7:BC7"/>
    <mergeCell ref="A9:BC9"/>
    <mergeCell ref="D16:BC16"/>
    <mergeCell ref="D17:BC17"/>
    <mergeCell ref="D19:BC19"/>
    <mergeCell ref="D20:BC20"/>
    <mergeCell ref="D23:BC23"/>
    <mergeCell ref="C49:BC49"/>
    <mergeCell ref="D25:BC25"/>
    <mergeCell ref="D26:BC26"/>
    <mergeCell ref="D28:BC28"/>
    <mergeCell ref="D29:BC29"/>
    <mergeCell ref="D31:BC31"/>
    <mergeCell ref="D34:BC34"/>
    <mergeCell ref="D35:BC35"/>
    <mergeCell ref="D37:BC37"/>
    <mergeCell ref="D38:BC38"/>
    <mergeCell ref="D40:BC40"/>
    <mergeCell ref="D41:BC41"/>
    <mergeCell ref="D44:BC44"/>
  </mergeCells>
  <dataValidations count="20">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48">
      <formula1>IF(E48="Select",-1,IF(E48="At Par",0,0))</formula1>
      <formula2>IF(E48="Select",-1,IF(E48="At Par",0,0.99))</formula2>
    </dataValidation>
    <dataValidation type="list" allowBlank="1" showErrorMessage="1" sqref="E48">
      <formula1>"Select,Excess (+),Less (-)"</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48">
      <formula1>0</formula1>
      <formula2>99.9</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48">
      <formula1>0</formula1>
      <formula2>IF(#REF!&lt;&gt;"Select",99.9,0)</formula2>
    </dataValidation>
    <dataValidation allowBlank="1" showInputMessage="1" showErrorMessage="1" promptTitle="Units" prompt="Please enter Units in text" sqref="D15:E15 D18:E18 D21:E22 D24:E24 D27:E27 D30:E30 D32:E33 D36:E36 D39:E39 D42:E43 D45:E46">
      <formula1>0</formula1>
      <formula2>0</formula2>
    </dataValidation>
    <dataValidation type="decimal" allowBlank="1" showInputMessage="1" showErrorMessage="1" promptTitle="Quantity" prompt="Please enter the Quantity for this item. " errorTitle="Invalid Entry" error="Only Numeric Values are allowed. " sqref="F15 F18 F21:F22 F24 F27 F30 F32:F33 F36 F39 F42:F43 F45:F46">
      <formula1>0</formula1>
      <formula2>999999999999999</formula2>
    </dataValidation>
    <dataValidation type="list" allowBlank="1" showErrorMessage="1" sqref="D13:D14 K15 D16:D17 K18 D19:D20 K21:K22 D23 K24 D25:D26 K27 D28:D29 K30 D31 K32:K33 D34:D35 K36 D37:D38 K39 D40:D41 K42:K43 K45:K46 D44">
      <formula1>"Partial Conversion,Full Conversion"</formula1>
      <formula2>0</formula2>
    </dataValidation>
    <dataValidation type="decimal" allowBlank="1" showInputMessage="1" showErrorMessage="1" promptTitle="Rate Entry" prompt="Please enter the Basic Price in Rupees for this item. " errorTitle="Invaid Entry" error="Only Numeric Values are allowed. " sqref="G15:H15 G18:H18 G21:H22 G24:H24 G27:H27 G30:H30 G32:H33 G36:H36 G39:H39 G42:H43 G45:H46">
      <formula1>0</formula1>
      <formula2>999999999999999</formula2>
    </dataValidation>
    <dataValidation allowBlank="1" showInputMessage="1" showErrorMessage="1" promptTitle="Addition / Deduction" prompt="Please Choose the correct One" sqref="J15 J18 J21:J22 J24 J27 J30 J32:J33 J36 J39 J42:J43 J45:J46">
      <formula1>0</formula1>
      <formula2>0</formula2>
    </dataValidation>
    <dataValidation type="list" showErrorMessage="1" sqref="I15 I18 I21:I22 I24 I27 I30 I32:I33 I36 I39 I42:I43 I45:I46">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5:O15 N18:O18 N21:O22 N24:O24 N27:O27 N30:O30 N32:O33 N36:O36 N39:O39 N42:O43 N45:O46">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5 R18 R21:R22 R24 R27 R30 R32:R33 R36 R39 R42:R43 R45:R46">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5 Q18 Q21:Q22 Q24 Q27 Q30 Q32:Q33 Q36 Q39 Q42:Q43 Q45:Q46">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5 M18 M21:M22 M24 M27 M30 M32:M33 M36 M39 M42:M43 M45:M46">
      <formula1>0</formula1>
      <formula2>999999999999999</formula2>
    </dataValidation>
    <dataValidation type="list" allowBlank="1" showInputMessage="1" showErrorMessage="1" sqref="L43 L44 L13 L14 L15 L16 L17 L18 L19 L20 L21 L22 L23 L24 L25 L26 L27 L28 L29 L30 L31 L32 L33 L34 L35 L36 L37 L38 L39 L40 L41 L42 L46 L45">
      <formula1>"INR"</formula1>
    </dataValidation>
    <dataValidation type="list" allowBlank="1" showErrorMessage="1" sqref="C2">
      <formula1>"Normal,SingleWindow,Alternate"</formula1>
      <formula2>0</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allowBlank="1" showInputMessage="1" showErrorMessage="1" promptTitle="Itemcode/Make" prompt="Please enter text" sqref="C13:C46">
      <formula1>0</formula1>
      <formula2>0</formula2>
    </dataValidation>
    <dataValidation type="decimal" allowBlank="1" showErrorMessage="1" errorTitle="Invalid Entry" error="Only Numeric Values are allowed. " sqref="A13:A46">
      <formula1>0</formula1>
      <formula2>999999999999999</formula2>
    </dataValidation>
  </dataValidations>
  <printOptions/>
  <pageMargins left="0.45" right="0.2" top="0.75" bottom="0.75" header="0.511805555555556" footer="0.511805555555556"/>
  <pageSetup horizontalDpi="300" verticalDpi="300" orientation="landscape" paperSize="9" scale="67"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J17" sqref="J17"/>
    </sheetView>
  </sheetViews>
  <sheetFormatPr defaultColWidth="9.140625" defaultRowHeight="15"/>
  <sheetData>
    <row r="6" spans="5:11" ht="14.25">
      <c r="E6" s="75" t="s">
        <v>38</v>
      </c>
      <c r="F6" s="75"/>
      <c r="G6" s="75"/>
      <c r="H6" s="75"/>
      <c r="I6" s="75"/>
      <c r="J6" s="75"/>
      <c r="K6" s="75"/>
    </row>
    <row r="7" spans="5:11" ht="14.25">
      <c r="E7" s="76"/>
      <c r="F7" s="76"/>
      <c r="G7" s="76"/>
      <c r="H7" s="76"/>
      <c r="I7" s="76"/>
      <c r="J7" s="76"/>
      <c r="K7" s="76"/>
    </row>
    <row r="8" spans="5:11" ht="14.25">
      <c r="E8" s="76"/>
      <c r="F8" s="76"/>
      <c r="G8" s="76"/>
      <c r="H8" s="76"/>
      <c r="I8" s="76"/>
      <c r="J8" s="76"/>
      <c r="K8" s="76"/>
    </row>
    <row r="9" spans="5:11" ht="14.25">
      <c r="E9" s="76"/>
      <c r="F9" s="76"/>
      <c r="G9" s="76"/>
      <c r="H9" s="76"/>
      <c r="I9" s="76"/>
      <c r="J9" s="76"/>
      <c r="K9" s="76"/>
    </row>
    <row r="10" spans="5:11" ht="14.25">
      <c r="E10" s="76"/>
      <c r="F10" s="76"/>
      <c r="G10" s="76"/>
      <c r="H10" s="76"/>
      <c r="I10" s="76"/>
      <c r="J10" s="76"/>
      <c r="K10" s="76"/>
    </row>
    <row r="11" spans="5:11" ht="14.25">
      <c r="E11" s="76"/>
      <c r="F11" s="76"/>
      <c r="G11" s="76"/>
      <c r="H11" s="76"/>
      <c r="I11" s="76"/>
      <c r="J11" s="76"/>
      <c r="K11" s="76"/>
    </row>
    <row r="12" spans="5:11" ht="14.25">
      <c r="E12" s="76"/>
      <c r="F12" s="76"/>
      <c r="G12" s="76"/>
      <c r="H12" s="76"/>
      <c r="I12" s="76"/>
      <c r="J12" s="76"/>
      <c r="K12" s="76"/>
    </row>
    <row r="13" spans="5:11" ht="14.25">
      <c r="E13" s="76"/>
      <c r="F13" s="76"/>
      <c r="G13" s="76"/>
      <c r="H13" s="76"/>
      <c r="I13" s="76"/>
      <c r="J13" s="76"/>
      <c r="K13" s="76"/>
    </row>
    <row r="14" spans="5:11" ht="14.25">
      <c r="E14" s="76"/>
      <c r="F14" s="76"/>
      <c r="G14" s="76"/>
      <c r="H14" s="76"/>
      <c r="I14" s="76"/>
      <c r="J14" s="76"/>
      <c r="K14" s="76"/>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Rakesh Verma</cp:lastModifiedBy>
  <cp:lastPrinted>2019-03-01T13:08:24Z</cp:lastPrinted>
  <dcterms:created xsi:type="dcterms:W3CDTF">2009-01-30T06:42:42Z</dcterms:created>
  <dcterms:modified xsi:type="dcterms:W3CDTF">2022-06-09T10:21:29Z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