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<sst xmlns="http://schemas.openxmlformats.org/spreadsheetml/2006/main" count="254" uniqueCount="100">
  <si>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</si>
  <si>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</si>
  <si>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</si>
  <si>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</si>
  <si>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</si>
  <si>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</si>
  <si>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</si>
  <si>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</si>
  <si>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</si>
  <si>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</si>
  <si>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</si>
  <si>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</si>
  <si>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</si>
  <si>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</si>
  <si>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</si>
  <si>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</si>
  <si>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</si>
  <si>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</si>
  <si>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</si>
  <si>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</si>
  <si>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</si>
  <si>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</si>
  <si>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</si>
  <si>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</si>
  <si>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</si>
  <si>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</si>
  <si>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</si>
  <si>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</si>
  <si>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</si>
  <si>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</si>
  <si>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</si>
  <si>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</si>
  <si>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</si>
  <si>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</si>
  <si>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</si>
  <si>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</si>
  <si>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</si>
  <si>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</si>
  <si>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</si>
  <si>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</si>
  <si>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</si>
  <si>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</si>
  <si>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</si>
  <si>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</si>
  <si>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</si>
  <si>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</si>
  <si>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</si>
  <si>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</si>
  <si>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</si>
  <si>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</si>
  <si>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</si>
  <si>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</si>
  <si>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</si>
  <si>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</si>
  <si>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</si>
  <si>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</si>
  <si>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</si>
  <si>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</si>
  <si>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</si>
  <si>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</si>
  <si>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</si>
  <si>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</si>
  <si>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</si>
  <si>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</si>
  <si>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</si>
  <si>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</si>
  <si>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</si>
  <si>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</si>
  <si>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</si>
  <si>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</si>
  <si>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</si>
  <si>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</si>
  <si>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</si>
  <si>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item no.4</t>
  </si>
  <si>
    <t>item no.6</t>
  </si>
  <si>
    <t>item no.7</t>
  </si>
  <si>
    <t>item no.9</t>
  </si>
  <si>
    <t>item no.11</t>
  </si>
  <si>
    <t>item no.12</t>
  </si>
  <si>
    <t>item no.13</t>
  </si>
  <si>
    <t>item no.14</t>
  </si>
  <si>
    <t>item no.15</t>
  </si>
  <si>
    <t>item no.16</t>
  </si>
  <si>
    <t>item no.17</t>
  </si>
  <si>
    <t>item no.19</t>
  </si>
  <si>
    <t>item no.20</t>
  </si>
  <si>
    <t>item no.21</t>
  </si>
  <si>
    <t>Removing white or colour wash by scrapping and sand papering and preparing the surface smooth including necessary repairs to scratches etc.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</si>
  <si>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</si>
  <si>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</si>
  <si>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</si>
  <si>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</si>
  <si>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</si>
  <si>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</si>
  <si>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</si>
  <si>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</si>
  <si>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</si>
  <si>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Epoxy bonding adhesive having coverage 2.20 sqm/kg of approved make</t>
  </si>
  <si>
    <t>Name of Work: Annual repairing painting white washing of house no 672 and house no 4060 with Servant quarter and Garage.</t>
  </si>
  <si>
    <t>Contract No:   16/C/D2/2022-23/01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</si>
</sst>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
  <sheetViews>
    <sheetView showGridLines="0" zoomScale="85" zoomScaleNormal="85" zoomScalePageLayoutView="0" workbookViewId="0" topLeftCell="A1">
      <selection activeCell="D29" sqref="D29:BC29"/>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98</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99</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53</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53</v>
      </c>
      <c r="IC13" s="22" t="s">
        <v>55</v>
      </c>
      <c r="IE13" s="23"/>
      <c r="IF13" s="23" t="s">
        <v>34</v>
      </c>
      <c r="IG13" s="23" t="s">
        <v>35</v>
      </c>
      <c r="IH13" s="23">
        <v>10</v>
      </c>
      <c r="II13" s="23" t="s">
        <v>36</v>
      </c>
    </row>
    <row r="14" spans="1:243" s="22" customFormat="1" ht="85.5">
      <c r="A14" s="59">
        <v>1.01</v>
      </c>
      <c r="B14" s="64" t="s">
        <v>65</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65</v>
      </c>
      <c r="IC14" s="22" t="s">
        <v>56</v>
      </c>
      <c r="IE14" s="23"/>
      <c r="IF14" s="23" t="s">
        <v>40</v>
      </c>
      <c r="IG14" s="23" t="s">
        <v>35</v>
      </c>
      <c r="IH14" s="23">
        <v>123.223</v>
      </c>
      <c r="II14" s="23" t="s">
        <v>37</v>
      </c>
    </row>
    <row r="15" spans="1:243" s="22" customFormat="1" ht="28.5">
      <c r="A15" s="59">
        <v>1.02</v>
      </c>
      <c r="B15" s="60" t="s">
        <v>64</v>
      </c>
      <c r="C15" s="39" t="s">
        <v>57</v>
      </c>
      <c r="D15" s="61">
        <v>250</v>
      </c>
      <c r="E15" s="62" t="s">
        <v>52</v>
      </c>
      <c r="F15" s="63">
        <v>81.32</v>
      </c>
      <c r="G15" s="40"/>
      <c r="H15" s="24"/>
      <c r="I15" s="47" t="s">
        <v>38</v>
      </c>
      <c r="J15" s="48">
        <f aca="true" t="shared" si="0" ref="J14:J33">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33">ROUND(total_amount_ba($B$2,$D$2,D15,F15,J15,K15,M15),0)</f>
        <v>20330</v>
      </c>
      <c r="BB15" s="54">
        <f aca="true" t="shared" si="2" ref="BB14:BB33">BA15+SUM(N15:AZ15)</f>
        <v>20330</v>
      </c>
      <c r="BC15" s="50" t="str">
        <f aca="true" t="shared" si="3" ref="BC14:BC33">SpellNumber(L15,BB15)</f>
        <v>INR  Twenty Thousand Three Hundred &amp; Thirty  Only</v>
      </c>
      <c r="IA15" s="22">
        <v>1.02</v>
      </c>
      <c r="IB15" s="22" t="s">
        <v>64</v>
      </c>
      <c r="IC15" s="22" t="s">
        <v>57</v>
      </c>
      <c r="ID15" s="22">
        <v>250</v>
      </c>
      <c r="IE15" s="23" t="s">
        <v>52</v>
      </c>
      <c r="IF15" s="23" t="s">
        <v>41</v>
      </c>
      <c r="IG15" s="23" t="s">
        <v>42</v>
      </c>
      <c r="IH15" s="23">
        <v>213</v>
      </c>
      <c r="II15" s="23" t="s">
        <v>37</v>
      </c>
    </row>
    <row r="16" spans="1:243" s="22" customFormat="1" ht="85.5">
      <c r="A16" s="59">
        <v>1.03</v>
      </c>
      <c r="B16" s="60" t="s">
        <v>67</v>
      </c>
      <c r="C16" s="39" t="s">
        <v>73</v>
      </c>
      <c r="D16" s="61">
        <v>250</v>
      </c>
      <c r="E16" s="62" t="s">
        <v>52</v>
      </c>
      <c r="F16" s="63">
        <v>108.59</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27148</v>
      </c>
      <c r="BB16" s="54">
        <f t="shared" si="2"/>
        <v>27148</v>
      </c>
      <c r="BC16" s="50" t="str">
        <f t="shared" si="3"/>
        <v>INR  Twenty Seven Thousand One Hundred &amp; Forty Eight  Only</v>
      </c>
      <c r="IA16" s="22">
        <v>1.03</v>
      </c>
      <c r="IB16" s="22" t="s">
        <v>67</v>
      </c>
      <c r="IC16" s="22" t="s">
        <v>73</v>
      </c>
      <c r="ID16" s="22">
        <v>250</v>
      </c>
      <c r="IE16" s="23" t="s">
        <v>52</v>
      </c>
      <c r="IF16" s="23"/>
      <c r="IG16" s="23"/>
      <c r="IH16" s="23"/>
      <c r="II16" s="23"/>
    </row>
    <row r="17" spans="1:243" s="22" customFormat="1" ht="28.5">
      <c r="A17" s="59">
        <v>1.04</v>
      </c>
      <c r="B17" s="60" t="s">
        <v>88</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1.04</v>
      </c>
      <c r="IB17" s="22" t="s">
        <v>88</v>
      </c>
      <c r="IC17" s="22" t="s">
        <v>58</v>
      </c>
      <c r="IE17" s="23"/>
      <c r="IF17" s="23"/>
      <c r="IG17" s="23"/>
      <c r="IH17" s="23"/>
      <c r="II17" s="23"/>
    </row>
    <row r="18" spans="1:243" s="22" customFormat="1" ht="28.5">
      <c r="A18" s="59">
        <v>1.05</v>
      </c>
      <c r="B18" s="60" t="s">
        <v>89</v>
      </c>
      <c r="C18" s="39" t="s">
        <v>74</v>
      </c>
      <c r="D18" s="61">
        <v>521</v>
      </c>
      <c r="E18" s="62" t="s">
        <v>52</v>
      </c>
      <c r="F18" s="63">
        <v>16.65</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8675</v>
      </c>
      <c r="BB18" s="54">
        <f t="shared" si="2"/>
        <v>8675</v>
      </c>
      <c r="BC18" s="50" t="str">
        <f t="shared" si="3"/>
        <v>INR  Eight Thousand Six Hundred &amp; Seventy Five  Only</v>
      </c>
      <c r="IA18" s="22">
        <v>1.05</v>
      </c>
      <c r="IB18" s="22" t="s">
        <v>89</v>
      </c>
      <c r="IC18" s="22" t="s">
        <v>74</v>
      </c>
      <c r="ID18" s="22">
        <v>521</v>
      </c>
      <c r="IE18" s="23" t="s">
        <v>52</v>
      </c>
      <c r="IF18" s="23"/>
      <c r="IG18" s="23"/>
      <c r="IH18" s="23"/>
      <c r="II18" s="23"/>
    </row>
    <row r="19" spans="1:243" s="22" customFormat="1" ht="71.25">
      <c r="A19" s="59">
        <v>1.06</v>
      </c>
      <c r="B19" s="60" t="s">
        <v>87</v>
      </c>
      <c r="C19" s="39" t="s">
        <v>75</v>
      </c>
      <c r="D19" s="61">
        <v>521</v>
      </c>
      <c r="E19" s="62" t="s">
        <v>52</v>
      </c>
      <c r="F19" s="63">
        <v>14.33</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7466</v>
      </c>
      <c r="BB19" s="54">
        <f t="shared" si="2"/>
        <v>7466</v>
      </c>
      <c r="BC19" s="50" t="str">
        <f t="shared" si="3"/>
        <v>INR  Seven Thousand Four Hundred &amp; Sixty Six  Only</v>
      </c>
      <c r="IA19" s="22">
        <v>1.06</v>
      </c>
      <c r="IB19" s="22" t="s">
        <v>87</v>
      </c>
      <c r="IC19" s="22" t="s">
        <v>75</v>
      </c>
      <c r="ID19" s="22">
        <v>521</v>
      </c>
      <c r="IE19" s="23" t="s">
        <v>52</v>
      </c>
      <c r="IF19" s="23"/>
      <c r="IG19" s="23"/>
      <c r="IH19" s="23"/>
      <c r="II19" s="23"/>
    </row>
    <row r="20" spans="1:243" s="22" customFormat="1" ht="30.75" customHeight="1">
      <c r="A20" s="59">
        <v>1.07</v>
      </c>
      <c r="B20" s="60" t="s">
        <v>90</v>
      </c>
      <c r="C20" s="39" t="s">
        <v>59</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1.07</v>
      </c>
      <c r="IB20" s="22" t="s">
        <v>90</v>
      </c>
      <c r="IC20" s="22" t="s">
        <v>59</v>
      </c>
      <c r="IE20" s="23"/>
      <c r="IF20" s="23" t="s">
        <v>34</v>
      </c>
      <c r="IG20" s="23" t="s">
        <v>43</v>
      </c>
      <c r="IH20" s="23">
        <v>10</v>
      </c>
      <c r="II20" s="23" t="s">
        <v>37</v>
      </c>
    </row>
    <row r="21" spans="1:243" s="22" customFormat="1" ht="28.5">
      <c r="A21" s="59">
        <v>1.08</v>
      </c>
      <c r="B21" s="60" t="s">
        <v>91</v>
      </c>
      <c r="C21" s="39" t="s">
        <v>76</v>
      </c>
      <c r="D21" s="61">
        <v>465</v>
      </c>
      <c r="E21" s="62" t="s">
        <v>52</v>
      </c>
      <c r="F21" s="63">
        <v>49.8</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23157</v>
      </c>
      <c r="BB21" s="54">
        <f t="shared" si="2"/>
        <v>23157</v>
      </c>
      <c r="BC21" s="50" t="str">
        <f t="shared" si="3"/>
        <v>INR  Twenty Three Thousand One Hundred &amp; Fifty Seven  Only</v>
      </c>
      <c r="IA21" s="22">
        <v>1.08</v>
      </c>
      <c r="IB21" s="22" t="s">
        <v>91</v>
      </c>
      <c r="IC21" s="22" t="s">
        <v>76</v>
      </c>
      <c r="ID21" s="22">
        <v>465</v>
      </c>
      <c r="IE21" s="23" t="s">
        <v>52</v>
      </c>
      <c r="IF21" s="23"/>
      <c r="IG21" s="23"/>
      <c r="IH21" s="23"/>
      <c r="II21" s="23"/>
    </row>
    <row r="22" spans="1:243" s="22" customFormat="1" ht="85.5">
      <c r="A22" s="59">
        <v>1.09</v>
      </c>
      <c r="B22" s="60" t="s">
        <v>68</v>
      </c>
      <c r="C22" s="39" t="s">
        <v>60</v>
      </c>
      <c r="D22" s="61">
        <v>250</v>
      </c>
      <c r="E22" s="62" t="s">
        <v>52</v>
      </c>
      <c r="F22" s="63">
        <v>18.28</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4570</v>
      </c>
      <c r="BB22" s="54">
        <f t="shared" si="2"/>
        <v>4570</v>
      </c>
      <c r="BC22" s="50" t="str">
        <f t="shared" si="3"/>
        <v>INR  Four Thousand Five Hundred &amp; Seventy  Only</v>
      </c>
      <c r="IA22" s="22">
        <v>1.09</v>
      </c>
      <c r="IB22" s="22" t="s">
        <v>68</v>
      </c>
      <c r="IC22" s="22" t="s">
        <v>60</v>
      </c>
      <c r="ID22" s="22">
        <v>250</v>
      </c>
      <c r="IE22" s="23" t="s">
        <v>52</v>
      </c>
      <c r="IF22" s="23" t="s">
        <v>40</v>
      </c>
      <c r="IG22" s="23" t="s">
        <v>35</v>
      </c>
      <c r="IH22" s="23">
        <v>123.223</v>
      </c>
      <c r="II22" s="23" t="s">
        <v>37</v>
      </c>
    </row>
    <row r="23" spans="1:243" s="22" customFormat="1" ht="57">
      <c r="A23" s="59">
        <v>1.1</v>
      </c>
      <c r="B23" s="60" t="s">
        <v>66</v>
      </c>
      <c r="C23" s="39" t="s">
        <v>77</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2">
        <v>1.1</v>
      </c>
      <c r="IB23" s="22" t="s">
        <v>66</v>
      </c>
      <c r="IC23" s="22" t="s">
        <v>77</v>
      </c>
      <c r="IE23" s="23"/>
      <c r="IF23" s="23" t="s">
        <v>44</v>
      </c>
      <c r="IG23" s="23" t="s">
        <v>45</v>
      </c>
      <c r="IH23" s="23">
        <v>10</v>
      </c>
      <c r="II23" s="23" t="s">
        <v>37</v>
      </c>
    </row>
    <row r="24" spans="1:243" s="22" customFormat="1" ht="28.5">
      <c r="A24" s="59">
        <v>1.11</v>
      </c>
      <c r="B24" s="60" t="s">
        <v>69</v>
      </c>
      <c r="C24" s="39" t="s">
        <v>78</v>
      </c>
      <c r="D24" s="61">
        <v>345</v>
      </c>
      <c r="E24" s="62" t="s">
        <v>52</v>
      </c>
      <c r="F24" s="63">
        <v>75.88</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26179</v>
      </c>
      <c r="BB24" s="54">
        <f t="shared" si="2"/>
        <v>26179</v>
      </c>
      <c r="BC24" s="50" t="str">
        <f t="shared" si="3"/>
        <v>INR  Twenty Six Thousand One Hundred &amp; Seventy Nine  Only</v>
      </c>
      <c r="IA24" s="22">
        <v>1.11</v>
      </c>
      <c r="IB24" s="22" t="s">
        <v>69</v>
      </c>
      <c r="IC24" s="22" t="s">
        <v>78</v>
      </c>
      <c r="ID24" s="22">
        <v>345</v>
      </c>
      <c r="IE24" s="23" t="s">
        <v>52</v>
      </c>
      <c r="IF24" s="23"/>
      <c r="IG24" s="23"/>
      <c r="IH24" s="23"/>
      <c r="II24" s="23"/>
    </row>
    <row r="25" spans="1:243" s="22" customFormat="1" ht="15.75">
      <c r="A25" s="59">
        <v>2</v>
      </c>
      <c r="B25" s="60" t="s">
        <v>70</v>
      </c>
      <c r="C25" s="39" t="s">
        <v>79</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2</v>
      </c>
      <c r="IB25" s="22" t="s">
        <v>70</v>
      </c>
      <c r="IC25" s="22" t="s">
        <v>79</v>
      </c>
      <c r="IE25" s="23"/>
      <c r="IF25" s="23" t="s">
        <v>41</v>
      </c>
      <c r="IG25" s="23" t="s">
        <v>42</v>
      </c>
      <c r="IH25" s="23">
        <v>213</v>
      </c>
      <c r="II25" s="23" t="s">
        <v>37</v>
      </c>
    </row>
    <row r="26" spans="1:243" s="22" customFormat="1" ht="142.5">
      <c r="A26" s="59">
        <v>2.01</v>
      </c>
      <c r="B26" s="60" t="s">
        <v>71</v>
      </c>
      <c r="C26" s="39" t="s">
        <v>80</v>
      </c>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3"/>
      <c r="IA26" s="22">
        <v>2.01</v>
      </c>
      <c r="IB26" s="22" t="s">
        <v>71</v>
      </c>
      <c r="IC26" s="22" t="s">
        <v>80</v>
      </c>
      <c r="IE26" s="23"/>
      <c r="IF26" s="23"/>
      <c r="IG26" s="23"/>
      <c r="IH26" s="23"/>
      <c r="II26" s="23"/>
    </row>
    <row r="27" spans="1:243" s="22" customFormat="1" ht="28.5">
      <c r="A27" s="59">
        <v>2.02</v>
      </c>
      <c r="B27" s="60" t="s">
        <v>72</v>
      </c>
      <c r="C27" s="39" t="s">
        <v>81</v>
      </c>
      <c r="D27" s="61">
        <v>5</v>
      </c>
      <c r="E27" s="62" t="s">
        <v>52</v>
      </c>
      <c r="F27" s="63">
        <v>419.11</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2096</v>
      </c>
      <c r="BB27" s="54">
        <f t="shared" si="2"/>
        <v>2096</v>
      </c>
      <c r="BC27" s="50" t="str">
        <f t="shared" si="3"/>
        <v>INR  Two Thousand  &amp;Ninety Six  Only</v>
      </c>
      <c r="IA27" s="22">
        <v>2.02</v>
      </c>
      <c r="IB27" s="22" t="s">
        <v>72</v>
      </c>
      <c r="IC27" s="22" t="s">
        <v>81</v>
      </c>
      <c r="ID27" s="22">
        <v>5</v>
      </c>
      <c r="IE27" s="23" t="s">
        <v>52</v>
      </c>
      <c r="IF27" s="23"/>
      <c r="IG27" s="23"/>
      <c r="IH27" s="23"/>
      <c r="II27" s="23"/>
    </row>
    <row r="28" spans="1:243" s="22" customFormat="1" ht="28.5">
      <c r="A28" s="59">
        <v>3</v>
      </c>
      <c r="B28" s="60" t="s">
        <v>92</v>
      </c>
      <c r="C28" s="39" t="s">
        <v>82</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3</v>
      </c>
      <c r="IB28" s="22" t="s">
        <v>92</v>
      </c>
      <c r="IC28" s="22" t="s">
        <v>82</v>
      </c>
      <c r="IE28" s="23"/>
      <c r="IF28" s="23"/>
      <c r="IG28" s="23"/>
      <c r="IH28" s="23"/>
      <c r="II28" s="23"/>
    </row>
    <row r="29" spans="1:243" s="22" customFormat="1" ht="171">
      <c r="A29" s="59">
        <v>3.01</v>
      </c>
      <c r="B29" s="60" t="s">
        <v>93</v>
      </c>
      <c r="C29" s="39" t="s">
        <v>83</v>
      </c>
      <c r="D29" s="71"/>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3"/>
      <c r="IA29" s="22">
        <v>3.01</v>
      </c>
      <c r="IB29" s="22" t="s">
        <v>93</v>
      </c>
      <c r="IC29" s="22" t="s">
        <v>83</v>
      </c>
      <c r="IE29" s="23"/>
      <c r="IF29" s="23"/>
      <c r="IG29" s="23"/>
      <c r="IH29" s="23"/>
      <c r="II29" s="23"/>
    </row>
    <row r="30" spans="1:243" s="22" customFormat="1" ht="28.5">
      <c r="A30" s="59">
        <v>3.02</v>
      </c>
      <c r="B30" s="60" t="s">
        <v>94</v>
      </c>
      <c r="C30" s="39" t="s">
        <v>61</v>
      </c>
      <c r="D30" s="61">
        <v>3</v>
      </c>
      <c r="E30" s="62" t="s">
        <v>52</v>
      </c>
      <c r="F30" s="63">
        <v>91.71</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275</v>
      </c>
      <c r="BB30" s="54">
        <f t="shared" si="2"/>
        <v>275</v>
      </c>
      <c r="BC30" s="50" t="str">
        <f t="shared" si="3"/>
        <v>INR  Two Hundred &amp; Seventy Five  Only</v>
      </c>
      <c r="IA30" s="22">
        <v>3.02</v>
      </c>
      <c r="IB30" s="22" t="s">
        <v>94</v>
      </c>
      <c r="IC30" s="22" t="s">
        <v>61</v>
      </c>
      <c r="ID30" s="22">
        <v>3</v>
      </c>
      <c r="IE30" s="23" t="s">
        <v>52</v>
      </c>
      <c r="IF30" s="23"/>
      <c r="IG30" s="23"/>
      <c r="IH30" s="23"/>
      <c r="II30" s="23"/>
    </row>
    <row r="31" spans="1:243" s="22" customFormat="1" ht="85.5">
      <c r="A31" s="59">
        <v>3.03</v>
      </c>
      <c r="B31" s="60" t="s">
        <v>95</v>
      </c>
      <c r="C31" s="39" t="s">
        <v>84</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3.03</v>
      </c>
      <c r="IB31" s="22" t="s">
        <v>95</v>
      </c>
      <c r="IC31" s="22" t="s">
        <v>84</v>
      </c>
      <c r="IE31" s="23"/>
      <c r="IF31" s="23"/>
      <c r="IG31" s="23"/>
      <c r="IH31" s="23"/>
      <c r="II31" s="23"/>
    </row>
    <row r="32" spans="1:243" s="22" customFormat="1" ht="71.25">
      <c r="A32" s="59">
        <v>3.04</v>
      </c>
      <c r="B32" s="60" t="s">
        <v>96</v>
      </c>
      <c r="C32" s="39" t="s">
        <v>85</v>
      </c>
      <c r="D32" s="61">
        <v>3</v>
      </c>
      <c r="E32" s="62" t="s">
        <v>52</v>
      </c>
      <c r="F32" s="63">
        <v>103.24</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310</v>
      </c>
      <c r="BB32" s="54">
        <f t="shared" si="2"/>
        <v>310</v>
      </c>
      <c r="BC32" s="50" t="str">
        <f t="shared" si="3"/>
        <v>INR  Three Hundred &amp; Ten  Only</v>
      </c>
      <c r="IA32" s="22">
        <v>3.04</v>
      </c>
      <c r="IB32" s="22" t="s">
        <v>96</v>
      </c>
      <c r="IC32" s="22" t="s">
        <v>85</v>
      </c>
      <c r="ID32" s="22">
        <v>3</v>
      </c>
      <c r="IE32" s="23" t="s">
        <v>52</v>
      </c>
      <c r="IF32" s="23"/>
      <c r="IG32" s="23"/>
      <c r="IH32" s="23"/>
      <c r="II32" s="23"/>
    </row>
    <row r="33" spans="1:243" s="22" customFormat="1" ht="42.75">
      <c r="A33" s="59">
        <v>3.05</v>
      </c>
      <c r="B33" s="60" t="s">
        <v>97</v>
      </c>
      <c r="C33" s="39" t="s">
        <v>86</v>
      </c>
      <c r="D33" s="61">
        <v>3</v>
      </c>
      <c r="E33" s="62" t="s">
        <v>52</v>
      </c>
      <c r="F33" s="63">
        <v>342.34</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1027</v>
      </c>
      <c r="BB33" s="54">
        <f t="shared" si="2"/>
        <v>1027</v>
      </c>
      <c r="BC33" s="50" t="str">
        <f t="shared" si="3"/>
        <v>INR  One Thousand  &amp;Twenty Seven  Only</v>
      </c>
      <c r="IA33" s="22">
        <v>3.05</v>
      </c>
      <c r="IB33" s="22" t="s">
        <v>97</v>
      </c>
      <c r="IC33" s="22" t="s">
        <v>86</v>
      </c>
      <c r="ID33" s="22">
        <v>3</v>
      </c>
      <c r="IE33" s="23" t="s">
        <v>52</v>
      </c>
      <c r="IF33" s="23"/>
      <c r="IG33" s="23"/>
      <c r="IH33" s="23"/>
      <c r="II33" s="23"/>
    </row>
    <row r="34" spans="1:55" ht="42.75">
      <c r="A34" s="25" t="s">
        <v>46</v>
      </c>
      <c r="B34" s="26"/>
      <c r="C34" s="27"/>
      <c r="D34" s="43"/>
      <c r="E34" s="43"/>
      <c r="F34" s="43"/>
      <c r="G34" s="43"/>
      <c r="H34" s="55"/>
      <c r="I34" s="55"/>
      <c r="J34" s="55"/>
      <c r="K34" s="55"/>
      <c r="L34" s="56"/>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57">
        <f>SUM(BA13:BA33)</f>
        <v>121233</v>
      </c>
      <c r="BB34" s="58">
        <f>SUM(BB13:BB33)</f>
        <v>121233</v>
      </c>
      <c r="BC34" s="50" t="str">
        <f>SpellNumber(L34,BB34)</f>
        <v>  One Lakh Twenty One Thousand Two Hundred &amp; Thirty Three  Only</v>
      </c>
    </row>
    <row r="35" spans="1:55" ht="44.25" customHeight="1">
      <c r="A35" s="26" t="s">
        <v>47</v>
      </c>
      <c r="B35" s="28"/>
      <c r="C35" s="29"/>
      <c r="D35" s="30"/>
      <c r="E35" s="44" t="s">
        <v>54</v>
      </c>
      <c r="F35" s="45"/>
      <c r="G35" s="31"/>
      <c r="H35" s="32"/>
      <c r="I35" s="32"/>
      <c r="J35" s="32"/>
      <c r="K35" s="33"/>
      <c r="L35" s="34"/>
      <c r="M35" s="35"/>
      <c r="N35" s="36"/>
      <c r="O35" s="22"/>
      <c r="P35" s="22"/>
      <c r="Q35" s="22"/>
      <c r="R35" s="22"/>
      <c r="S35" s="22"/>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7">
        <f>IF(ISBLANK(F35),0,IF(E35="Excess (+)",ROUND(BA34+(BA34*F35),2),IF(E35="Less (-)",ROUND(BA34+(BA34*F35*(-1)),2),IF(E35="At Par",BA34,0))))</f>
        <v>0</v>
      </c>
      <c r="BB35" s="38">
        <f>ROUND(BA35,0)</f>
        <v>0</v>
      </c>
      <c r="BC35" s="21" t="str">
        <f>SpellNumber($E$2,BB35)</f>
        <v>INR Zero Only</v>
      </c>
    </row>
    <row r="36" spans="1:55" ht="18">
      <c r="A36" s="25" t="s">
        <v>48</v>
      </c>
      <c r="B36" s="25"/>
      <c r="C36" s="66" t="str">
        <f>SpellNumber($E$2,BB35)</f>
        <v>INR Zero Only</v>
      </c>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4" ht="15"/>
    <row r="285" ht="15"/>
    <row r="286" ht="15"/>
    <row r="287" ht="15"/>
    <row r="288" ht="15"/>
    <row r="290" ht="15"/>
    <row r="291" ht="15"/>
    <row r="292" ht="15"/>
    <row r="293" ht="15"/>
    <row r="294" ht="15"/>
    <row r="295" ht="15"/>
    <row r="296" ht="15"/>
    <row r="297" ht="15"/>
    <row r="298" ht="15"/>
    <row r="299" ht="15"/>
    <row r="300" ht="15"/>
    <row r="301" ht="15"/>
    <row r="302" ht="15"/>
    <row r="303" ht="15"/>
    <row r="304" ht="15"/>
    <row r="305" ht="15"/>
    <row r="306" ht="15"/>
  </sheetData>
  <sheetProtection password="9E83" sheet="1"/>
  <autoFilter ref="A11:BC36"/>
  <mergeCells count="18">
    <mergeCell ref="D29:BC29"/>
    <mergeCell ref="D31:BC31"/>
    <mergeCell ref="D17:BC17"/>
    <mergeCell ref="D20:BC20"/>
    <mergeCell ref="D23:BC23"/>
    <mergeCell ref="D25:BC25"/>
    <mergeCell ref="D26:BC26"/>
    <mergeCell ref="D28:BC28"/>
    <mergeCell ref="A9:BC9"/>
    <mergeCell ref="C36:BC36"/>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list" allowBlank="1" showErrorMessage="1" sqref="E3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ErrorMessage="1" sqref="D13:D14 K15:K16 D17 K18:K19 D20 K21:K22 D23 K24 D25:D26 K27 D28:D29 K30 K32:K33 D3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19 G21:H22 G24:H24 G27:H27 G30:H30 G32:H33">
      <formula1>0</formula1>
      <formula2>999999999999999</formula2>
    </dataValidation>
    <dataValidation allowBlank="1" showInputMessage="1" showErrorMessage="1" promptTitle="Addition / Deduction" prompt="Please Choose the correct One" sqref="J15:J16 J18:J19 J21:J22 J24 J27 J30 J32:J33">
      <formula1>0</formula1>
      <formula2>0</formula2>
    </dataValidation>
    <dataValidation type="list" showErrorMessage="1" sqref="I15:I16 I18:I19 I21:I22 I24 I27 I30 I32: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9 N21:O22 N24:O24 N27:O27 N30:O30 N32: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19 R21:R22 R24 R27 R30 R32: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19 Q21:Q22 Q24 Q27 Q30 Q32: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19 M21:M22 M24 M27 M30 M32:M33">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D19 D21:D22 D24 D27 D30 D32:D3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19 F21:F22 F24 F27 F30 F32:F33">
      <formula1>0</formula1>
      <formula2>999999999999999</formula2>
    </dataValidation>
    <dataValidation type="list" allowBlank="1" showInputMessage="1" showErrorMessage="1" sqref="L13 L14 L15 L16 L17 L18 L19 L20 L21 L22 L23 L24 L25 L26 L27 L28 L29 L30 L31 L33 L32">
      <formula1>"INR"</formula1>
    </dataValidation>
    <dataValidation allowBlank="1" showInputMessage="1" showErrorMessage="1" promptTitle="Itemcode/Make" prompt="Please enter text" sqref="C13:C33">
      <formula1>0</formula1>
      <formula2>0</formula2>
    </dataValidation>
    <dataValidation type="decimal" allowBlank="1" showInputMessage="1" showErrorMessage="1" errorTitle="Invalid Entry" error="Only Numeric Values are allowed. " sqref="A13:A33">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2022-06-11T06:37:10Z</cp:lastPrinted>
  <dcterms:created xsi:type="dcterms:W3CDTF">2009-01-30T06:42:42Z</dcterms:created>
  <dcterms:modified xsi:type="dcterms:W3CDTF">2022-06-11T06:37:47Z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