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<sst xmlns="http://schemas.openxmlformats.org/spreadsheetml/2006/main" count="858" uniqueCount="212">
  <si>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</si>
  <si>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</si>
  <si>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</si>
  <si>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</si>
  <si>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</si>
  <si>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</si>
  <si>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</si>
  <si>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</si>
  <si>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</si>
  <si>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</si>
  <si>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</si>
  <si>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</si>
  <si>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</si>
  <si>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</si>
  <si>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</si>
  <si>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</si>
  <si>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</si>
  <si>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</si>
  <si>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</si>
  <si>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</si>
  <si>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</si>
  <si>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</si>
  <si>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</si>
  <si>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</si>
  <si>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</si>
  <si>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</si>
  <si>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</si>
  <si>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</si>
  <si>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</si>
  <si>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</si>
  <si>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</si>
  <si>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</si>
  <si>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</si>
  <si>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</si>
  <si>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</si>
  <si>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</si>
  <si>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</si>
  <si>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</si>
  <si>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</si>
  <si>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</si>
  <si>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</si>
  <si>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</si>
  <si>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</si>
  <si>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</si>
  <si>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</si>
  <si>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</si>
  <si>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</si>
  <si>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</si>
  <si>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</si>
  <si>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</si>
  <si>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</si>
  <si>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</si>
  <si>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</si>
  <si>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</si>
  <si>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</si>
  <si>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</si>
  <si>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</si>
  <si>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</si>
  <si>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</si>
  <si>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</si>
  <si>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</si>
  <si>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</si>
  <si>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</si>
  <si>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</si>
  <si>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</si>
  <si>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</si>
  <si>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</si>
  <si>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</si>
  <si>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</si>
  <si>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</si>
  <si>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</si>
  <si>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</si>
  <si>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</si>
  <si>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</si>
  <si>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</si>
  <si>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</si>
  <si>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Demolishing lime concrete manually/ by mechanical means and disposal of material within 50 metres lead as per direction of Engineer- in-charge.</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</si>
  <si>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</si>
  <si>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</si>
  <si>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</si>
  <si>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16/C/D1/2022-23</t>
  </si>
  <si>
    <t>Name of Work: Setting right of vacant house no. 173, type-I</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</si>
  <si>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</si>
  <si>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</si>
  <si>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</si>
  <si>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</si>
  <si>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</si>
  <si>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</si>
  <si>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</si>
  <si>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</si>
  <si>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</si>
  <si>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</si>
  <si>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</si>
  <si>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</si>
  <si>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</si>
  <si>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</si>
  <si>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</si>
  <si>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</si>
  <si>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</si>
  <si>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Marble work gang saw cut (polished and machine cut) of thickness 18 mm for wall lining (veneer work), backing filled with a grout of average 12 mm thick in cement mortar 1:3 (1 cement : 3 coarse sand), including pointing with white cement mortar 1:2 (1 white cement : 2 marble dust) with an admixture of pigment to match the marble shade (To be secured to the backing by means of cramps, which shall be paid for separately).</t>
  </si>
  <si>
    <t>Raj Nagar Plain white marble/ Udaipur green marble/ Zebra black marble.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</si>
  <si>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</si>
  <si>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</si>
  <si>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</si>
  <si>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</si>
  <si>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</si>
  <si>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</si>
  <si>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</si>
  <si>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Providing and fixing ISI marked oxidised M.S. tower bolt black finish, (Barrel type) with necessary screws etc. complete :</t>
  </si>
  <si>
    <t>Providing and fixing ISI marked oxidised M.S. handles conforming to IS:4992 with necessary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</si>
  <si>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</si>
  <si>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</si>
  <si>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</si>
  <si>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</si>
  <si>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</si>
  <si>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</si>
  <si>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</si>
  <si>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</si>
  <si>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</si>
  <si>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</si>
  <si>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</si>
  <si>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</si>
  <si>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</si>
  <si>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Providing &amp; fixing fly proof wire gauze to windows, clerestory windows &amp; doors with M.S. Flat 15x3 mm and nuts &amp; bolts complete.</t>
  </si>
  <si>
    <t>Stainless steel (grade 304) wire gauze of 0.5 mm dia wire and 1.4 mm aperture on both sides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</si>
  <si>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</si>
  <si>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</si>
  <si>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</si>
  <si>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</si>
  <si>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</si>
  <si>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</si>
  <si>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</si>
  <si>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</si>
  <si>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</si>
  <si>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</si>
  <si>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</si>
  <si>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</si>
  <si>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</si>
  <si>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</si>
  <si>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</si>
  <si>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</si>
  <si>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</si>
  <si>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</si>
  <si>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</si>
  <si>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</si>
  <si>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</si>
  <si>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</si>
  <si>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</si>
  <si>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</si>
  <si>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</si>
  <si>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</si>
  <si>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</si>
  <si>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</si>
  <si>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</si>
  <si>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</si>
  <si>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</si>
  <si>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</si>
  <si>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</si>
  <si>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</si>
  <si>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</si>
  <si>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</si>
  <si>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</si>
  <si>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</si>
  <si>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</si>
  <si>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without drain board</t>
  </si>
  <si>
    <t>610x510 mm bowl depth 200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</si>
  <si>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</si>
  <si>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</si>
  <si>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</si>
  <si>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</si>
  <si>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</si>
  <si>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</si>
  <si>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</si>
  <si>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</si>
  <si>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</si>
  <si>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</si>
  <si>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</si>
  <si>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</si>
  <si>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</si>
  <si>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</si>
  <si>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</si>
  <si>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</si>
  <si>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</si>
  <si>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</si>
  <si>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</si>
  <si>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</si>
  <si>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</si>
  <si>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</si>
  <si>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</si>
  <si>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</si>
  <si>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</si>
  <si>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</si>
  <si>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</si>
  <si>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</si>
  <si>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</si>
  <si>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</si>
  <si>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</si>
  <si>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</si>
  <si>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</si>
  <si>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</si>
  <si>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</si>
  <si>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</si>
  <si>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</si>
  <si>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</si>
  <si>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</si>
  <si>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</si>
  <si>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</si>
  <si>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aluminium sliding door bolts, ISI marked anodised (anodic coating not less than grade AC 10 as per IS : 1868), transparent or dyed to required colour or shade, with nuts and screws etc. complete :
200x10 mm</t>
  </si>
  <si>
    <t>Providing &amp; fiixing Ebco male Aluminium Hanlde and hook for window etc. power coated in required colour with necessary stainless steel screws etc. to the side hung window as per directions of the Engineer-ib-charge complete.</t>
  </si>
  <si>
    <t>Cum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</si>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</sst>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7" fillId="0" borderId="18" xfId="59" applyNumberFormat="1" applyFont="1" applyFill="1" applyBorder="1" applyAlignment="1">
      <alignment horizontal="lef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7" fillId="0" borderId="20" xfId="58"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1"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4" xfId="0" applyFont="1" applyFill="1" applyBorder="1" applyAlignment="1">
      <alignment horizontal="left" vertical="top"/>
    </xf>
    <xf numFmtId="0" fontId="57" fillId="0" borderId="14" xfId="0" applyFont="1" applyFill="1" applyBorder="1" applyAlignment="1">
      <alignment horizontal="justify" vertical="top" wrapText="1"/>
    </xf>
    <xf numFmtId="0" fontId="57" fillId="0" borderId="14" xfId="0" applyFont="1" applyFill="1" applyBorder="1" applyAlignment="1">
      <alignment horizontal="center" vertical="top" wrapText="1"/>
    </xf>
    <xf numFmtId="2" fontId="57" fillId="0" borderId="14" xfId="0" applyNumberFormat="1" applyFont="1" applyFill="1" applyBorder="1" applyAlignment="1">
      <alignment horizontal="left" vertical="top"/>
    </xf>
    <xf numFmtId="0" fontId="57" fillId="0" borderId="16" xfId="0" applyFont="1" applyFill="1" applyBorder="1" applyAlignment="1">
      <alignment horizontal="left" vertical="top"/>
    </xf>
    <xf numFmtId="0" fontId="57" fillId="0" borderId="16" xfId="0" applyFont="1" applyFill="1" applyBorder="1" applyAlignment="1">
      <alignment horizontal="right" vertical="top"/>
    </xf>
    <xf numFmtId="0" fontId="7" fillId="0" borderId="19" xfId="59" applyNumberFormat="1" applyFont="1" applyFill="1" applyBorder="1" applyAlignment="1">
      <alignment horizontal="left" vertical="top"/>
      <protection/>
    </xf>
    <xf numFmtId="0" fontId="15" fillId="0" borderId="22" xfId="56" applyNumberFormat="1" applyFont="1" applyFill="1" applyBorder="1" applyAlignment="1" applyProtection="1">
      <alignment vertical="top"/>
      <protection/>
    </xf>
    <xf numFmtId="0" fontId="16" fillId="0" borderId="23" xfId="59" applyNumberFormat="1" applyFont="1" applyFill="1" applyBorder="1" applyAlignment="1" applyProtection="1">
      <alignment vertical="center" wrapText="1"/>
      <protection locked="0"/>
    </xf>
    <xf numFmtId="0" fontId="17" fillId="33" borderId="23" xfId="59" applyNumberFormat="1" applyFont="1" applyFill="1" applyBorder="1" applyAlignment="1" applyProtection="1">
      <alignment vertical="center" wrapText="1"/>
      <protection locked="0"/>
    </xf>
    <xf numFmtId="10" fontId="18" fillId="33" borderId="23" xfId="66" applyNumberFormat="1" applyFont="1" applyFill="1" applyBorder="1" applyAlignment="1" applyProtection="1">
      <alignment horizontal="center" vertical="center"/>
      <protection locked="0"/>
    </xf>
    <xf numFmtId="0" fontId="7" fillId="0" borderId="24" xfId="59" applyNumberFormat="1" applyFont="1" applyFill="1" applyBorder="1" applyAlignment="1">
      <alignment horizontal="left" vertical="top"/>
      <protection/>
    </xf>
    <xf numFmtId="0" fontId="4" fillId="0" borderId="24" xfId="59" applyNumberFormat="1" applyFont="1" applyFill="1" applyBorder="1" applyAlignment="1">
      <alignment vertical="top"/>
      <protection/>
    </xf>
    <xf numFmtId="2" fontId="14" fillId="0" borderId="24" xfId="59" applyNumberFormat="1" applyFont="1" applyFill="1" applyBorder="1" applyAlignment="1">
      <alignment vertical="top"/>
      <protection/>
    </xf>
    <xf numFmtId="2" fontId="7"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7" fillId="33" borderId="14" xfId="56" applyNumberFormat="1" applyFont="1" applyFill="1" applyBorder="1" applyAlignment="1" applyProtection="1">
      <alignment horizontal="right" vertical="top"/>
      <protection locked="0"/>
    </xf>
    <xf numFmtId="2" fontId="7" fillId="34" borderId="14" xfId="56" applyNumberFormat="1" applyFont="1" applyFill="1" applyBorder="1" applyAlignment="1" applyProtection="1">
      <alignment horizontal="right" vertical="top"/>
      <protection locked="0"/>
    </xf>
    <xf numFmtId="2" fontId="7" fillId="34" borderId="14" xfId="56" applyNumberFormat="1" applyFont="1" applyFill="1" applyBorder="1" applyAlignment="1" applyProtection="1">
      <alignment horizontal="right" vertical="top" wrapText="1"/>
      <protection locked="0"/>
    </xf>
    <xf numFmtId="2" fontId="7" fillId="0" borderId="14" xfId="59" applyNumberFormat="1" applyFont="1" applyFill="1" applyBorder="1" applyAlignment="1">
      <alignment horizontal="right" vertical="top"/>
      <protection/>
    </xf>
    <xf numFmtId="0" fontId="57" fillId="0" borderId="0" xfId="0" applyFont="1" applyFill="1" applyAlignment="1">
      <alignment horizontal="justify" vertical="top" wrapText="1"/>
    </xf>
    <xf numFmtId="2" fontId="57" fillId="0" borderId="14" xfId="0" applyNumberFormat="1" applyFont="1" applyFill="1" applyBorder="1" applyAlignment="1">
      <alignment horizontal="right" vertical="top"/>
    </xf>
    <xf numFmtId="0" fontId="4" fillId="0" borderId="0" xfId="56" applyNumberFormat="1" applyFont="1" applyFill="1" applyAlignment="1">
      <alignment vertical="top" wrapText="1"/>
      <protection/>
    </xf>
    <xf numFmtId="0" fontId="7" fillId="0" borderId="2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7" fillId="0" borderId="16" xfId="56" applyNumberFormat="1" applyFont="1" applyFill="1" applyBorder="1" applyAlignment="1" applyProtection="1">
      <alignment horizontal="center" vertical="top"/>
      <protection/>
    </xf>
    <xf numFmtId="0" fontId="7" fillId="34" borderId="16"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2"/>
  <sheetViews>
    <sheetView showGridLines="0" view="pageBreakPreview" zoomScaleNormal="85" zoomScaleSheetLayoutView="100" zoomScalePageLayoutView="0" workbookViewId="0" topLeftCell="A179">
      <selection activeCell="C182" sqref="C182:BC18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5" t="s">
        <v>42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75" customHeight="1">
      <c r="A5" s="75" t="s">
        <v>81</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80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72" customHeight="1">
      <c r="A8" s="11" t="s">
        <v>39</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7" t="s">
        <v>50</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32">
        <v>1</v>
      </c>
      <c r="B12" s="69">
        <v>2</v>
      </c>
      <c r="C12" s="68">
        <v>3</v>
      </c>
      <c r="D12" s="34">
        <v>4</v>
      </c>
      <c r="E12" s="34">
        <v>5</v>
      </c>
      <c r="F12" s="34">
        <v>6</v>
      </c>
      <c r="G12" s="34">
        <v>7</v>
      </c>
      <c r="H12" s="34">
        <v>8</v>
      </c>
      <c r="I12" s="34">
        <v>9</v>
      </c>
      <c r="J12" s="34">
        <v>10</v>
      </c>
      <c r="K12" s="34">
        <v>11</v>
      </c>
      <c r="L12" s="34">
        <v>12</v>
      </c>
      <c r="M12" s="34">
        <v>13</v>
      </c>
      <c r="N12" s="34">
        <v>14</v>
      </c>
      <c r="O12" s="34">
        <v>15</v>
      </c>
      <c r="P12" s="34">
        <v>16</v>
      </c>
      <c r="Q12" s="34">
        <v>17</v>
      </c>
      <c r="R12" s="34">
        <v>18</v>
      </c>
      <c r="S12" s="34">
        <v>19</v>
      </c>
      <c r="T12" s="34">
        <v>20</v>
      </c>
      <c r="U12" s="34">
        <v>21</v>
      </c>
      <c r="V12" s="34">
        <v>22</v>
      </c>
      <c r="W12" s="34">
        <v>23</v>
      </c>
      <c r="X12" s="34">
        <v>24</v>
      </c>
      <c r="Y12" s="34">
        <v>25</v>
      </c>
      <c r="Z12" s="34">
        <v>26</v>
      </c>
      <c r="AA12" s="34">
        <v>27</v>
      </c>
      <c r="AB12" s="34">
        <v>28</v>
      </c>
      <c r="AC12" s="34">
        <v>29</v>
      </c>
      <c r="AD12" s="34">
        <v>30</v>
      </c>
      <c r="AE12" s="34">
        <v>31</v>
      </c>
      <c r="AF12" s="34">
        <v>32</v>
      </c>
      <c r="AG12" s="34">
        <v>33</v>
      </c>
      <c r="AH12" s="34">
        <v>34</v>
      </c>
      <c r="AI12" s="34">
        <v>35</v>
      </c>
      <c r="AJ12" s="34">
        <v>36</v>
      </c>
      <c r="AK12" s="34">
        <v>37</v>
      </c>
      <c r="AL12" s="34">
        <v>38</v>
      </c>
      <c r="AM12" s="34">
        <v>39</v>
      </c>
      <c r="AN12" s="34">
        <v>40</v>
      </c>
      <c r="AO12" s="34">
        <v>41</v>
      </c>
      <c r="AP12" s="34">
        <v>42</v>
      </c>
      <c r="AQ12" s="34">
        <v>43</v>
      </c>
      <c r="AR12" s="34">
        <v>44</v>
      </c>
      <c r="AS12" s="34">
        <v>45</v>
      </c>
      <c r="AT12" s="34">
        <v>46</v>
      </c>
      <c r="AU12" s="34">
        <v>47</v>
      </c>
      <c r="AV12" s="34">
        <v>48</v>
      </c>
      <c r="AW12" s="34">
        <v>49</v>
      </c>
      <c r="AX12" s="34">
        <v>50</v>
      </c>
      <c r="AY12" s="34">
        <v>51</v>
      </c>
      <c r="AZ12" s="34">
        <v>52</v>
      </c>
      <c r="BA12" s="34">
        <v>7</v>
      </c>
      <c r="BB12" s="35">
        <v>54</v>
      </c>
      <c r="BC12" s="16">
        <v>8</v>
      </c>
      <c r="IE12" s="18"/>
      <c r="IF12" s="18"/>
      <c r="IG12" s="18"/>
      <c r="IH12" s="18"/>
      <c r="II12" s="18"/>
    </row>
    <row r="13" spans="1:243" s="21" customFormat="1" ht="24.75" customHeight="1">
      <c r="A13" s="48">
        <v>1</v>
      </c>
      <c r="B13" s="65" t="s">
        <v>82</v>
      </c>
      <c r="C13" s="49"/>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2"/>
      <c r="BC13" s="72"/>
      <c r="IA13" s="21">
        <v>1</v>
      </c>
      <c r="IB13" s="21" t="s">
        <v>82</v>
      </c>
      <c r="IE13" s="22"/>
      <c r="IF13" s="22"/>
      <c r="IG13" s="22"/>
      <c r="IH13" s="22"/>
      <c r="II13" s="22"/>
    </row>
    <row r="14" spans="1:243" s="21" customFormat="1" ht="157.5">
      <c r="A14" s="44">
        <v>1.01</v>
      </c>
      <c r="B14" s="45" t="s">
        <v>83</v>
      </c>
      <c r="C14" s="30"/>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2"/>
      <c r="BC14" s="72"/>
      <c r="IA14" s="21">
        <v>1.01</v>
      </c>
      <c r="IB14" s="21" t="s">
        <v>83</v>
      </c>
      <c r="IE14" s="22"/>
      <c r="IF14" s="22"/>
      <c r="IG14" s="22"/>
      <c r="IH14" s="22"/>
      <c r="II14" s="22"/>
    </row>
    <row r="15" spans="1:243" s="21" customFormat="1" ht="28.5">
      <c r="A15" s="44">
        <v>1.2</v>
      </c>
      <c r="B15" s="45" t="s">
        <v>84</v>
      </c>
      <c r="C15" s="30"/>
      <c r="D15" s="30">
        <v>4</v>
      </c>
      <c r="E15" s="46" t="s">
        <v>47</v>
      </c>
      <c r="F15" s="66">
        <v>78.83</v>
      </c>
      <c r="G15" s="58"/>
      <c r="H15" s="58"/>
      <c r="I15" s="59" t="s">
        <v>33</v>
      </c>
      <c r="J15" s="60">
        <f>IF(I15="Less(-)",-1,1)</f>
        <v>1</v>
      </c>
      <c r="K15" s="58" t="s">
        <v>34</v>
      </c>
      <c r="L15" s="58" t="s">
        <v>4</v>
      </c>
      <c r="M15" s="61"/>
      <c r="N15" s="62"/>
      <c r="O15" s="62"/>
      <c r="P15" s="63"/>
      <c r="Q15" s="62"/>
      <c r="R15" s="62"/>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total_amount_ba($B$2,$D$2,D15,F15,J15,K15,M15)</f>
        <v>315.32</v>
      </c>
      <c r="BB15" s="39">
        <f>BA15+SUM(N15:AZ15)</f>
        <v>315.32</v>
      </c>
      <c r="BC15" s="43" t="str">
        <f>SpellNumber(L15,BB15)</f>
        <v>INR  Three Hundred &amp; Fifteen  and Paise Thirty Two Only</v>
      </c>
      <c r="IA15" s="21">
        <v>1.2</v>
      </c>
      <c r="IB15" s="21" t="s">
        <v>84</v>
      </c>
      <c r="ID15" s="21">
        <v>4</v>
      </c>
      <c r="IE15" s="22" t="s">
        <v>47</v>
      </c>
      <c r="IF15" s="22"/>
      <c r="IG15" s="22"/>
      <c r="IH15" s="22"/>
      <c r="II15" s="22"/>
    </row>
    <row r="16" spans="1:243" s="21" customFormat="1" ht="15.75">
      <c r="A16" s="44">
        <v>2</v>
      </c>
      <c r="B16" s="45" t="s">
        <v>85</v>
      </c>
      <c r="C16" s="30"/>
      <c r="D16" s="70"/>
      <c r="E16" s="70"/>
      <c r="F16" s="70"/>
      <c r="G16" s="70"/>
      <c r="H16" s="70"/>
      <c r="I16" s="70"/>
      <c r="J16" s="70"/>
      <c r="K16" s="70"/>
      <c r="L16" s="70"/>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2"/>
      <c r="BC16" s="72"/>
      <c r="IA16" s="21">
        <v>2</v>
      </c>
      <c r="IB16" s="21" t="s">
        <v>85</v>
      </c>
      <c r="IE16" s="22"/>
      <c r="IF16" s="22"/>
      <c r="IG16" s="22"/>
      <c r="IH16" s="22"/>
      <c r="II16" s="22"/>
    </row>
    <row r="17" spans="1:243" s="21" customFormat="1" ht="48" customHeight="1">
      <c r="A17" s="44">
        <v>2.01</v>
      </c>
      <c r="B17" s="45" t="s">
        <v>86</v>
      </c>
      <c r="C17" s="30"/>
      <c r="D17" s="70"/>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2"/>
      <c r="BC17" s="72"/>
      <c r="IA17" s="21">
        <v>2.01</v>
      </c>
      <c r="IB17" s="21" t="s">
        <v>86</v>
      </c>
      <c r="IE17" s="22"/>
      <c r="IF17" s="22"/>
      <c r="IG17" s="22"/>
      <c r="IH17" s="22"/>
      <c r="II17" s="22"/>
    </row>
    <row r="18" spans="1:243" s="21" customFormat="1" ht="64.5" customHeight="1">
      <c r="A18" s="44">
        <v>2.02</v>
      </c>
      <c r="B18" s="45" t="s">
        <v>87</v>
      </c>
      <c r="C18" s="30"/>
      <c r="D18" s="30">
        <v>0.5</v>
      </c>
      <c r="E18" s="46" t="s">
        <v>46</v>
      </c>
      <c r="F18" s="66">
        <v>6457.83</v>
      </c>
      <c r="G18" s="58"/>
      <c r="H18" s="58"/>
      <c r="I18" s="59" t="s">
        <v>33</v>
      </c>
      <c r="J18" s="60">
        <f aca="true" t="shared" si="0" ref="J18:J23">IF(I18="Less(-)",-1,1)</f>
        <v>1</v>
      </c>
      <c r="K18" s="58" t="s">
        <v>34</v>
      </c>
      <c r="L18" s="58" t="s">
        <v>4</v>
      </c>
      <c r="M18" s="61"/>
      <c r="N18" s="62"/>
      <c r="O18" s="62"/>
      <c r="P18" s="63"/>
      <c r="Q18" s="62"/>
      <c r="R18" s="62"/>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4">
        <f aca="true" t="shared" si="1" ref="BA18:BA23">total_amount_ba($B$2,$D$2,D18,F18,J18,K18,M18)</f>
        <v>3228.92</v>
      </c>
      <c r="BB18" s="39">
        <f aca="true" t="shared" si="2" ref="BB18:BB23">BA18+SUM(N18:AZ18)</f>
        <v>3228.92</v>
      </c>
      <c r="BC18" s="43" t="str">
        <f aca="true" t="shared" si="3" ref="BC18:BC23">SpellNumber(L18,BB18)</f>
        <v>INR  Three Thousand Two Hundred &amp; Twenty Eight  and Paise Ninety Two Only</v>
      </c>
      <c r="IA18" s="21">
        <v>2.02</v>
      </c>
      <c r="IB18" s="21" t="s">
        <v>87</v>
      </c>
      <c r="ID18" s="21">
        <v>0.5</v>
      </c>
      <c r="IE18" s="22" t="s">
        <v>46</v>
      </c>
      <c r="IF18" s="22"/>
      <c r="IG18" s="22"/>
      <c r="IH18" s="22"/>
      <c r="II18" s="22"/>
    </row>
    <row r="19" spans="1:243" s="21" customFormat="1" ht="189">
      <c r="A19" s="44">
        <v>2.03</v>
      </c>
      <c r="B19" s="45" t="s">
        <v>88</v>
      </c>
      <c r="C19" s="30"/>
      <c r="D19" s="30">
        <v>6.5</v>
      </c>
      <c r="E19" s="46" t="s">
        <v>43</v>
      </c>
      <c r="F19" s="66">
        <v>597.68</v>
      </c>
      <c r="G19" s="58"/>
      <c r="H19" s="58"/>
      <c r="I19" s="59" t="s">
        <v>33</v>
      </c>
      <c r="J19" s="60">
        <f t="shared" si="0"/>
        <v>1</v>
      </c>
      <c r="K19" s="58" t="s">
        <v>34</v>
      </c>
      <c r="L19" s="58" t="s">
        <v>4</v>
      </c>
      <c r="M19" s="61"/>
      <c r="N19" s="62"/>
      <c r="O19" s="62"/>
      <c r="P19" s="63"/>
      <c r="Q19" s="62"/>
      <c r="R19" s="62"/>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4">
        <f t="shared" si="1"/>
        <v>3884.92</v>
      </c>
      <c r="BB19" s="39">
        <f t="shared" si="2"/>
        <v>3884.92</v>
      </c>
      <c r="BC19" s="43" t="str">
        <f t="shared" si="3"/>
        <v>INR  Three Thousand Eight Hundred &amp; Eighty Four  and Paise Ninety Two Only</v>
      </c>
      <c r="IA19" s="21">
        <v>2.03</v>
      </c>
      <c r="IB19" s="21" t="s">
        <v>88</v>
      </c>
      <c r="ID19" s="21">
        <v>6.5</v>
      </c>
      <c r="IE19" s="22" t="s">
        <v>43</v>
      </c>
      <c r="IF19" s="22"/>
      <c r="IG19" s="22"/>
      <c r="IH19" s="22"/>
      <c r="II19" s="22"/>
    </row>
    <row r="20" spans="1:243" s="21" customFormat="1" ht="18" customHeight="1">
      <c r="A20" s="44">
        <v>3</v>
      </c>
      <c r="B20" s="45" t="s">
        <v>89</v>
      </c>
      <c r="C20" s="30"/>
      <c r="D20" s="70"/>
      <c r="E20" s="70"/>
      <c r="F20" s="70"/>
      <c r="G20" s="70"/>
      <c r="H20" s="70"/>
      <c r="I20" s="70"/>
      <c r="J20" s="70"/>
      <c r="K20" s="70"/>
      <c r="L20" s="70"/>
      <c r="M20" s="70"/>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2"/>
      <c r="BC20" s="72"/>
      <c r="IA20" s="21">
        <v>3</v>
      </c>
      <c r="IB20" s="21" t="s">
        <v>89</v>
      </c>
      <c r="IE20" s="22"/>
      <c r="IF20" s="22"/>
      <c r="IG20" s="22"/>
      <c r="IH20" s="22"/>
      <c r="II20" s="22"/>
    </row>
    <row r="21" spans="1:243" s="21" customFormat="1" ht="156.75" customHeight="1">
      <c r="A21" s="44">
        <v>3.01</v>
      </c>
      <c r="B21" s="45" t="s">
        <v>90</v>
      </c>
      <c r="C21" s="30"/>
      <c r="D21" s="30">
        <v>0.3</v>
      </c>
      <c r="E21" s="46" t="s">
        <v>46</v>
      </c>
      <c r="F21" s="66">
        <v>9398.77</v>
      </c>
      <c r="G21" s="58"/>
      <c r="H21" s="58"/>
      <c r="I21" s="59" t="s">
        <v>33</v>
      </c>
      <c r="J21" s="60">
        <f t="shared" si="0"/>
        <v>1</v>
      </c>
      <c r="K21" s="58" t="s">
        <v>34</v>
      </c>
      <c r="L21" s="58" t="s">
        <v>4</v>
      </c>
      <c r="M21" s="61"/>
      <c r="N21" s="62"/>
      <c r="O21" s="62"/>
      <c r="P21" s="63"/>
      <c r="Q21" s="62"/>
      <c r="R21" s="62"/>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f t="shared" si="1"/>
        <v>2819.63</v>
      </c>
      <c r="BB21" s="39">
        <f t="shared" si="2"/>
        <v>2819.63</v>
      </c>
      <c r="BC21" s="43" t="str">
        <f t="shared" si="3"/>
        <v>INR  Two Thousand Eight Hundred &amp; Nineteen  and Paise Sixty Three Only</v>
      </c>
      <c r="IA21" s="21">
        <v>3.01</v>
      </c>
      <c r="IB21" s="21" t="s">
        <v>90</v>
      </c>
      <c r="ID21" s="21">
        <v>0.3</v>
      </c>
      <c r="IE21" s="22" t="s">
        <v>46</v>
      </c>
      <c r="IF21" s="22"/>
      <c r="IG21" s="22"/>
      <c r="IH21" s="22"/>
      <c r="II21" s="22"/>
    </row>
    <row r="22" spans="1:243" s="21" customFormat="1" ht="18" customHeight="1">
      <c r="A22" s="44">
        <v>3.02</v>
      </c>
      <c r="B22" s="45" t="s">
        <v>91</v>
      </c>
      <c r="C22" s="30"/>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2"/>
      <c r="BC22" s="72"/>
      <c r="IA22" s="21">
        <v>3.02</v>
      </c>
      <c r="IB22" s="21" t="s">
        <v>91</v>
      </c>
      <c r="IE22" s="22"/>
      <c r="IF22" s="22"/>
      <c r="IG22" s="22"/>
      <c r="IH22" s="22"/>
      <c r="II22" s="22"/>
    </row>
    <row r="23" spans="1:243" s="21" customFormat="1" ht="30.75" customHeight="1">
      <c r="A23" s="44">
        <v>3.03</v>
      </c>
      <c r="B23" s="45" t="s">
        <v>92</v>
      </c>
      <c r="C23" s="30"/>
      <c r="D23" s="30">
        <v>3</v>
      </c>
      <c r="E23" s="46" t="s">
        <v>43</v>
      </c>
      <c r="F23" s="66">
        <v>672.12</v>
      </c>
      <c r="G23" s="58"/>
      <c r="H23" s="58"/>
      <c r="I23" s="59" t="s">
        <v>33</v>
      </c>
      <c r="J23" s="60">
        <f t="shared" si="0"/>
        <v>1</v>
      </c>
      <c r="K23" s="58" t="s">
        <v>34</v>
      </c>
      <c r="L23" s="58" t="s">
        <v>4</v>
      </c>
      <c r="M23" s="61"/>
      <c r="N23" s="62"/>
      <c r="O23" s="62"/>
      <c r="P23" s="63"/>
      <c r="Q23" s="62"/>
      <c r="R23" s="62"/>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 t="shared" si="1"/>
        <v>2016.36</v>
      </c>
      <c r="BB23" s="39">
        <f t="shared" si="2"/>
        <v>2016.36</v>
      </c>
      <c r="BC23" s="43" t="str">
        <f t="shared" si="3"/>
        <v>INR  Two Thousand  &amp;Sixteen  and Paise Thirty Six Only</v>
      </c>
      <c r="IA23" s="21">
        <v>3.03</v>
      </c>
      <c r="IB23" s="21" t="s">
        <v>92</v>
      </c>
      <c r="ID23" s="21">
        <v>3</v>
      </c>
      <c r="IE23" s="22" t="s">
        <v>43</v>
      </c>
      <c r="IF23" s="22"/>
      <c r="IG23" s="22"/>
      <c r="IH23" s="22"/>
      <c r="II23" s="22"/>
    </row>
    <row r="24" spans="1:243" s="21" customFormat="1" ht="65.25" customHeight="1">
      <c r="A24" s="44">
        <v>3.04</v>
      </c>
      <c r="B24" s="45" t="s">
        <v>93</v>
      </c>
      <c r="C24" s="30"/>
      <c r="D24" s="70"/>
      <c r="E24" s="70"/>
      <c r="F24" s="70"/>
      <c r="G24" s="70"/>
      <c r="H24" s="70"/>
      <c r="I24" s="70"/>
      <c r="J24" s="70"/>
      <c r="K24" s="70"/>
      <c r="L24" s="70"/>
      <c r="M24" s="70"/>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2"/>
      <c r="BC24" s="72"/>
      <c r="IA24" s="21">
        <v>3.04</v>
      </c>
      <c r="IB24" s="21" t="s">
        <v>93</v>
      </c>
      <c r="IE24" s="22"/>
      <c r="IF24" s="22"/>
      <c r="IG24" s="22"/>
      <c r="IH24" s="22"/>
      <c r="II24" s="22"/>
    </row>
    <row r="25" spans="1:243" s="21" customFormat="1" ht="31.5" customHeight="1">
      <c r="A25" s="44">
        <v>3.05</v>
      </c>
      <c r="B25" s="45" t="s">
        <v>52</v>
      </c>
      <c r="C25" s="30"/>
      <c r="D25" s="30">
        <v>16</v>
      </c>
      <c r="E25" s="46" t="s">
        <v>57</v>
      </c>
      <c r="F25" s="66">
        <v>78.61</v>
      </c>
      <c r="G25" s="58"/>
      <c r="H25" s="58"/>
      <c r="I25" s="59" t="s">
        <v>33</v>
      </c>
      <c r="J25" s="60">
        <f>IF(I25="Less(-)",-1,1)</f>
        <v>1</v>
      </c>
      <c r="K25" s="58" t="s">
        <v>34</v>
      </c>
      <c r="L25" s="58" t="s">
        <v>4</v>
      </c>
      <c r="M25" s="61"/>
      <c r="N25" s="62"/>
      <c r="O25" s="62"/>
      <c r="P25" s="63"/>
      <c r="Q25" s="62"/>
      <c r="R25" s="62"/>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4">
        <f>total_amount_ba($B$2,$D$2,D25,F25,J25,K25,M25)</f>
        <v>1257.76</v>
      </c>
      <c r="BB25" s="39">
        <f>BA25+SUM(N25:AZ25)</f>
        <v>1257.76</v>
      </c>
      <c r="BC25" s="43" t="str">
        <f>SpellNumber(L25,BB25)</f>
        <v>INR  One Thousand Two Hundred &amp; Fifty Seven  and Paise Seventy Six Only</v>
      </c>
      <c r="IA25" s="21">
        <v>3.05</v>
      </c>
      <c r="IB25" s="21" t="s">
        <v>52</v>
      </c>
      <c r="ID25" s="21">
        <v>16</v>
      </c>
      <c r="IE25" s="22" t="s">
        <v>57</v>
      </c>
      <c r="IF25" s="22"/>
      <c r="IG25" s="22"/>
      <c r="IH25" s="22"/>
      <c r="II25" s="22"/>
    </row>
    <row r="26" spans="1:243" s="21" customFormat="1" ht="21" customHeight="1">
      <c r="A26" s="44">
        <v>4</v>
      </c>
      <c r="B26" s="45" t="s">
        <v>94</v>
      </c>
      <c r="C26" s="30"/>
      <c r="D26" s="70"/>
      <c r="E26" s="70"/>
      <c r="F26" s="70"/>
      <c r="G26" s="70"/>
      <c r="H26" s="70"/>
      <c r="I26" s="70"/>
      <c r="J26" s="70"/>
      <c r="K26" s="70"/>
      <c r="L26" s="70"/>
      <c r="M26" s="70"/>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2"/>
      <c r="BC26" s="72"/>
      <c r="IA26" s="21">
        <v>4</v>
      </c>
      <c r="IB26" s="21" t="s">
        <v>94</v>
      </c>
      <c r="IE26" s="22"/>
      <c r="IF26" s="22"/>
      <c r="IG26" s="22"/>
      <c r="IH26" s="22"/>
      <c r="II26" s="22"/>
    </row>
    <row r="27" spans="1:243" s="21" customFormat="1" ht="78.75">
      <c r="A27" s="44">
        <v>4.01</v>
      </c>
      <c r="B27" s="45" t="s">
        <v>95</v>
      </c>
      <c r="C27" s="30"/>
      <c r="D27" s="70"/>
      <c r="E27" s="70"/>
      <c r="F27" s="70"/>
      <c r="G27" s="70"/>
      <c r="H27" s="70"/>
      <c r="I27" s="70"/>
      <c r="J27" s="70"/>
      <c r="K27" s="70"/>
      <c r="L27" s="70"/>
      <c r="M27" s="70"/>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2"/>
      <c r="BC27" s="72"/>
      <c r="IA27" s="21">
        <v>4.01</v>
      </c>
      <c r="IB27" s="21" t="s">
        <v>95</v>
      </c>
      <c r="IE27" s="22"/>
      <c r="IF27" s="22"/>
      <c r="IG27" s="22"/>
      <c r="IH27" s="22"/>
      <c r="II27" s="22"/>
    </row>
    <row r="28" spans="1:243" s="21" customFormat="1" ht="32.25" customHeight="1">
      <c r="A28" s="44">
        <v>4.02</v>
      </c>
      <c r="B28" s="45" t="s">
        <v>58</v>
      </c>
      <c r="C28" s="30"/>
      <c r="D28" s="30">
        <v>1</v>
      </c>
      <c r="E28" s="46" t="s">
        <v>46</v>
      </c>
      <c r="F28" s="66">
        <v>7267.3</v>
      </c>
      <c r="G28" s="58"/>
      <c r="H28" s="58"/>
      <c r="I28" s="59" t="s">
        <v>33</v>
      </c>
      <c r="J28" s="60">
        <f>IF(I28="Less(-)",-1,1)</f>
        <v>1</v>
      </c>
      <c r="K28" s="58" t="s">
        <v>34</v>
      </c>
      <c r="L28" s="58" t="s">
        <v>4</v>
      </c>
      <c r="M28" s="61"/>
      <c r="N28" s="62"/>
      <c r="O28" s="62"/>
      <c r="P28" s="63"/>
      <c r="Q28" s="62"/>
      <c r="R28" s="62"/>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4">
        <f>total_amount_ba($B$2,$D$2,D28,F28,J28,K28,M28)</f>
        <v>7267.3</v>
      </c>
      <c r="BB28" s="39">
        <f>BA28+SUM(N28:AZ28)</f>
        <v>7267.3</v>
      </c>
      <c r="BC28" s="43" t="str">
        <f>SpellNumber(L28,BB28)</f>
        <v>INR  Seven Thousand Two Hundred &amp; Sixty Seven  and Paise Thirty Only</v>
      </c>
      <c r="IA28" s="21">
        <v>4.02</v>
      </c>
      <c r="IB28" s="21" t="s">
        <v>58</v>
      </c>
      <c r="ID28" s="21">
        <v>1</v>
      </c>
      <c r="IE28" s="22" t="s">
        <v>46</v>
      </c>
      <c r="IF28" s="22"/>
      <c r="IG28" s="22"/>
      <c r="IH28" s="22"/>
      <c r="II28" s="22"/>
    </row>
    <row r="29" spans="1:243" s="21" customFormat="1" ht="31.5" customHeight="1">
      <c r="A29" s="47">
        <v>4.03</v>
      </c>
      <c r="B29" s="45" t="s">
        <v>96</v>
      </c>
      <c r="C29" s="30"/>
      <c r="D29" s="70"/>
      <c r="E29" s="70"/>
      <c r="F29" s="70"/>
      <c r="G29" s="70"/>
      <c r="H29" s="70"/>
      <c r="I29" s="70"/>
      <c r="J29" s="70"/>
      <c r="K29" s="70"/>
      <c r="L29" s="70"/>
      <c r="M29" s="70"/>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2"/>
      <c r="BC29" s="72"/>
      <c r="IA29" s="21">
        <v>4.03</v>
      </c>
      <c r="IB29" s="21" t="s">
        <v>96</v>
      </c>
      <c r="IE29" s="22"/>
      <c r="IF29" s="22"/>
      <c r="IG29" s="22"/>
      <c r="IH29" s="22"/>
      <c r="II29" s="22"/>
    </row>
    <row r="30" spans="1:243" s="21" customFormat="1" ht="31.5" customHeight="1">
      <c r="A30" s="44">
        <v>4.04</v>
      </c>
      <c r="B30" s="45" t="s">
        <v>53</v>
      </c>
      <c r="C30" s="30"/>
      <c r="D30" s="30">
        <v>2.5</v>
      </c>
      <c r="E30" s="46" t="s">
        <v>43</v>
      </c>
      <c r="F30" s="66">
        <v>892.63</v>
      </c>
      <c r="G30" s="58"/>
      <c r="H30" s="58"/>
      <c r="I30" s="59" t="s">
        <v>33</v>
      </c>
      <c r="J30" s="60">
        <f>IF(I30="Less(-)",-1,1)</f>
        <v>1</v>
      </c>
      <c r="K30" s="58" t="s">
        <v>34</v>
      </c>
      <c r="L30" s="58" t="s">
        <v>4</v>
      </c>
      <c r="M30" s="61"/>
      <c r="N30" s="62"/>
      <c r="O30" s="62"/>
      <c r="P30" s="63"/>
      <c r="Q30" s="62"/>
      <c r="R30" s="62"/>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4">
        <f>total_amount_ba($B$2,$D$2,D30,F30,J30,K30,M30)</f>
        <v>2231.58</v>
      </c>
      <c r="BB30" s="39">
        <f>BA30+SUM(N30:AZ30)</f>
        <v>2231.58</v>
      </c>
      <c r="BC30" s="43" t="str">
        <f>SpellNumber(L30,BB30)</f>
        <v>INR  Two Thousand Two Hundred &amp; Thirty One  and Paise Fifty Eight Only</v>
      </c>
      <c r="IA30" s="21">
        <v>4.04</v>
      </c>
      <c r="IB30" s="21" t="s">
        <v>53</v>
      </c>
      <c r="ID30" s="21">
        <v>2.5</v>
      </c>
      <c r="IE30" s="22" t="s">
        <v>43</v>
      </c>
      <c r="IF30" s="22"/>
      <c r="IG30" s="22"/>
      <c r="IH30" s="22"/>
      <c r="II30" s="22"/>
    </row>
    <row r="31" spans="1:243" s="21" customFormat="1" ht="94.5">
      <c r="A31" s="44">
        <v>4.05</v>
      </c>
      <c r="B31" s="45" t="s">
        <v>97</v>
      </c>
      <c r="C31" s="30"/>
      <c r="D31" s="30">
        <v>10.5</v>
      </c>
      <c r="E31" s="46" t="s">
        <v>44</v>
      </c>
      <c r="F31" s="66">
        <v>48.93</v>
      </c>
      <c r="G31" s="58"/>
      <c r="H31" s="58"/>
      <c r="I31" s="59" t="s">
        <v>33</v>
      </c>
      <c r="J31" s="60">
        <f>IF(I31="Less(-)",-1,1)</f>
        <v>1</v>
      </c>
      <c r="K31" s="58" t="s">
        <v>34</v>
      </c>
      <c r="L31" s="58" t="s">
        <v>4</v>
      </c>
      <c r="M31" s="61"/>
      <c r="N31" s="62"/>
      <c r="O31" s="62"/>
      <c r="P31" s="63"/>
      <c r="Q31" s="62"/>
      <c r="R31" s="62"/>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4">
        <f>total_amount_ba($B$2,$D$2,D31,F31,J31,K31,M31)</f>
        <v>513.77</v>
      </c>
      <c r="BB31" s="39">
        <f>BA31+SUM(N31:AZ31)</f>
        <v>513.77</v>
      </c>
      <c r="BC31" s="43" t="str">
        <f>SpellNumber(L31,BB31)</f>
        <v>INR  Five Hundred &amp; Thirteen  and Paise Seventy Seven Only</v>
      </c>
      <c r="IA31" s="21">
        <v>4.05</v>
      </c>
      <c r="IB31" s="21" t="s">
        <v>97</v>
      </c>
      <c r="ID31" s="21">
        <v>10.5</v>
      </c>
      <c r="IE31" s="22" t="s">
        <v>44</v>
      </c>
      <c r="IF31" s="22"/>
      <c r="IG31" s="22"/>
      <c r="IH31" s="22"/>
      <c r="II31" s="22"/>
    </row>
    <row r="32" spans="1:243" s="21" customFormat="1" ht="31.5" customHeight="1">
      <c r="A32" s="44">
        <v>5</v>
      </c>
      <c r="B32" s="45" t="s">
        <v>98</v>
      </c>
      <c r="C32" s="30"/>
      <c r="D32" s="70"/>
      <c r="E32" s="70"/>
      <c r="F32" s="70"/>
      <c r="G32" s="70"/>
      <c r="H32" s="70"/>
      <c r="I32" s="70"/>
      <c r="J32" s="70"/>
      <c r="K32" s="70"/>
      <c r="L32" s="70"/>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2"/>
      <c r="BC32" s="72"/>
      <c r="IA32" s="21">
        <v>5</v>
      </c>
      <c r="IB32" s="21" t="s">
        <v>98</v>
      </c>
      <c r="IE32" s="22"/>
      <c r="IF32" s="22"/>
      <c r="IG32" s="22"/>
      <c r="IH32" s="22"/>
      <c r="II32" s="22"/>
    </row>
    <row r="33" spans="1:243" s="21" customFormat="1" ht="158.25" customHeight="1">
      <c r="A33" s="44">
        <v>5.01</v>
      </c>
      <c r="B33" s="45" t="s">
        <v>99</v>
      </c>
      <c r="C33" s="30"/>
      <c r="D33" s="70"/>
      <c r="E33" s="70"/>
      <c r="F33" s="70"/>
      <c r="G33" s="70"/>
      <c r="H33" s="70"/>
      <c r="I33" s="70"/>
      <c r="J33" s="70"/>
      <c r="K33" s="70"/>
      <c r="L33" s="70"/>
      <c r="M33" s="70"/>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72"/>
      <c r="IA33" s="21">
        <v>5.01</v>
      </c>
      <c r="IB33" s="21" t="s">
        <v>99</v>
      </c>
      <c r="IE33" s="22"/>
      <c r="IF33" s="22"/>
      <c r="IG33" s="22"/>
      <c r="IH33" s="22"/>
      <c r="II33" s="22"/>
    </row>
    <row r="34" spans="1:243" s="21" customFormat="1" ht="31.5" customHeight="1">
      <c r="A34" s="44">
        <v>5.02</v>
      </c>
      <c r="B34" s="45" t="s">
        <v>100</v>
      </c>
      <c r="C34" s="30"/>
      <c r="D34" s="70"/>
      <c r="E34" s="70"/>
      <c r="F34" s="70"/>
      <c r="G34" s="70"/>
      <c r="H34" s="70"/>
      <c r="I34" s="70"/>
      <c r="J34" s="70"/>
      <c r="K34" s="70"/>
      <c r="L34" s="70"/>
      <c r="M34" s="70"/>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72"/>
      <c r="IA34" s="21">
        <v>5.02</v>
      </c>
      <c r="IB34" s="21" t="s">
        <v>100</v>
      </c>
      <c r="IE34" s="22"/>
      <c r="IF34" s="22"/>
      <c r="IG34" s="22"/>
      <c r="IH34" s="22"/>
      <c r="II34" s="22"/>
    </row>
    <row r="35" spans="1:243" s="21" customFormat="1" ht="31.5" customHeight="1">
      <c r="A35" s="44">
        <v>5.03</v>
      </c>
      <c r="B35" s="45" t="s">
        <v>101</v>
      </c>
      <c r="C35" s="30"/>
      <c r="D35" s="30">
        <v>2.5</v>
      </c>
      <c r="E35" s="46" t="s">
        <v>43</v>
      </c>
      <c r="F35" s="66">
        <v>4382.38</v>
      </c>
      <c r="G35" s="58"/>
      <c r="H35" s="58"/>
      <c r="I35" s="59" t="s">
        <v>33</v>
      </c>
      <c r="J35" s="60">
        <f>IF(I35="Less(-)",-1,1)</f>
        <v>1</v>
      </c>
      <c r="K35" s="58" t="s">
        <v>34</v>
      </c>
      <c r="L35" s="58" t="s">
        <v>4</v>
      </c>
      <c r="M35" s="61"/>
      <c r="N35" s="62"/>
      <c r="O35" s="62"/>
      <c r="P35" s="63"/>
      <c r="Q35" s="62"/>
      <c r="R35" s="62"/>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4">
        <f>total_amount_ba($B$2,$D$2,D35,F35,J35,K35,M35)</f>
        <v>10955.95</v>
      </c>
      <c r="BB35" s="39">
        <f>BA35+SUM(N35:AZ35)</f>
        <v>10955.95</v>
      </c>
      <c r="BC35" s="43" t="str">
        <f>SpellNumber(L35,BB35)</f>
        <v>INR  Ten Thousand Nine Hundred &amp; Fifty Five  and Paise Ninety Five Only</v>
      </c>
      <c r="IA35" s="21">
        <v>5.03</v>
      </c>
      <c r="IB35" s="21" t="s">
        <v>101</v>
      </c>
      <c r="ID35" s="21">
        <v>2.5</v>
      </c>
      <c r="IE35" s="22" t="s">
        <v>43</v>
      </c>
      <c r="IF35" s="22"/>
      <c r="IG35" s="22"/>
      <c r="IH35" s="22"/>
      <c r="II35" s="22"/>
    </row>
    <row r="36" spans="1:243" s="21" customFormat="1" ht="141.75">
      <c r="A36" s="44">
        <v>5.04</v>
      </c>
      <c r="B36" s="45" t="s">
        <v>102</v>
      </c>
      <c r="C36" s="30"/>
      <c r="D36" s="30">
        <v>1</v>
      </c>
      <c r="E36" s="46" t="s">
        <v>47</v>
      </c>
      <c r="F36" s="66">
        <v>708.59</v>
      </c>
      <c r="G36" s="58"/>
      <c r="H36" s="58"/>
      <c r="I36" s="59" t="s">
        <v>33</v>
      </c>
      <c r="J36" s="60">
        <f>IF(I36="Less(-)",-1,1)</f>
        <v>1</v>
      </c>
      <c r="K36" s="58" t="s">
        <v>34</v>
      </c>
      <c r="L36" s="58" t="s">
        <v>4</v>
      </c>
      <c r="M36" s="61"/>
      <c r="N36" s="62"/>
      <c r="O36" s="62"/>
      <c r="P36" s="63"/>
      <c r="Q36" s="62"/>
      <c r="R36" s="62"/>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4">
        <f>total_amount_ba($B$2,$D$2,D36,F36,J36,K36,M36)</f>
        <v>708.59</v>
      </c>
      <c r="BB36" s="39">
        <f>BA36+SUM(N36:AZ36)</f>
        <v>708.59</v>
      </c>
      <c r="BC36" s="43" t="str">
        <f>SpellNumber(L36,BB36)</f>
        <v>INR  Seven Hundred &amp; Eight  and Paise Fifty Nine Only</v>
      </c>
      <c r="IA36" s="21">
        <v>5.04</v>
      </c>
      <c r="IB36" s="21" t="s">
        <v>102</v>
      </c>
      <c r="ID36" s="21">
        <v>1</v>
      </c>
      <c r="IE36" s="22" t="s">
        <v>47</v>
      </c>
      <c r="IF36" s="22"/>
      <c r="IG36" s="22"/>
      <c r="IH36" s="22"/>
      <c r="II36" s="22"/>
    </row>
    <row r="37" spans="1:243" s="21" customFormat="1" ht="236.25">
      <c r="A37" s="44">
        <v>5.05</v>
      </c>
      <c r="B37" s="45" t="s">
        <v>59</v>
      </c>
      <c r="C37" s="30"/>
      <c r="D37" s="30">
        <v>23.5</v>
      </c>
      <c r="E37" s="46" t="s">
        <v>43</v>
      </c>
      <c r="F37" s="66">
        <v>932.44</v>
      </c>
      <c r="G37" s="58"/>
      <c r="H37" s="58"/>
      <c r="I37" s="59" t="s">
        <v>33</v>
      </c>
      <c r="J37" s="60">
        <f>IF(I37="Less(-)",-1,1)</f>
        <v>1</v>
      </c>
      <c r="K37" s="58" t="s">
        <v>34</v>
      </c>
      <c r="L37" s="58" t="s">
        <v>4</v>
      </c>
      <c r="M37" s="61"/>
      <c r="N37" s="62"/>
      <c r="O37" s="62"/>
      <c r="P37" s="63"/>
      <c r="Q37" s="62"/>
      <c r="R37" s="62"/>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f>total_amount_ba($B$2,$D$2,D37,F37,J37,K37,M37)</f>
        <v>21912.34</v>
      </c>
      <c r="BB37" s="39">
        <f>BA37+SUM(N37:AZ37)</f>
        <v>21912.34</v>
      </c>
      <c r="BC37" s="43" t="str">
        <f>SpellNumber(L37,BB37)</f>
        <v>INR  Twenty One Thousand Nine Hundred &amp; Twelve  and Paise Thirty Four Only</v>
      </c>
      <c r="IA37" s="21">
        <v>5.05</v>
      </c>
      <c r="IB37" s="21" t="s">
        <v>59</v>
      </c>
      <c r="ID37" s="21">
        <v>23.5</v>
      </c>
      <c r="IE37" s="22" t="s">
        <v>43</v>
      </c>
      <c r="IF37" s="22"/>
      <c r="IG37" s="22"/>
      <c r="IH37" s="22"/>
      <c r="II37" s="22"/>
    </row>
    <row r="38" spans="1:243" s="21" customFormat="1" ht="17.25" customHeight="1">
      <c r="A38" s="44">
        <v>6</v>
      </c>
      <c r="B38" s="45" t="s">
        <v>103</v>
      </c>
      <c r="C38" s="30"/>
      <c r="D38" s="70"/>
      <c r="E38" s="70"/>
      <c r="F38" s="70"/>
      <c r="G38" s="70"/>
      <c r="H38" s="70"/>
      <c r="I38" s="70"/>
      <c r="J38" s="70"/>
      <c r="K38" s="70"/>
      <c r="L38" s="70"/>
      <c r="M38" s="70"/>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2"/>
      <c r="BC38" s="72"/>
      <c r="IA38" s="21">
        <v>6</v>
      </c>
      <c r="IB38" s="21" t="s">
        <v>103</v>
      </c>
      <c r="IE38" s="22"/>
      <c r="IF38" s="22"/>
      <c r="IG38" s="22"/>
      <c r="IH38" s="22"/>
      <c r="II38" s="22"/>
    </row>
    <row r="39" spans="1:243" s="21" customFormat="1" ht="31.5" customHeight="1">
      <c r="A39" s="44">
        <v>6.01</v>
      </c>
      <c r="B39" s="45" t="s">
        <v>104</v>
      </c>
      <c r="C39" s="30"/>
      <c r="D39" s="70"/>
      <c r="E39" s="70"/>
      <c r="F39" s="70"/>
      <c r="G39" s="70"/>
      <c r="H39" s="70"/>
      <c r="I39" s="70"/>
      <c r="J39" s="70"/>
      <c r="K39" s="70"/>
      <c r="L39" s="70"/>
      <c r="M39" s="70"/>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2"/>
      <c r="BC39" s="72"/>
      <c r="IA39" s="21">
        <v>6.01</v>
      </c>
      <c r="IB39" s="21" t="s">
        <v>104</v>
      </c>
      <c r="IE39" s="22"/>
      <c r="IF39" s="22"/>
      <c r="IG39" s="22"/>
      <c r="IH39" s="22"/>
      <c r="II39" s="22"/>
    </row>
    <row r="40" spans="1:243" s="21" customFormat="1" ht="31.5" customHeight="1">
      <c r="A40" s="47">
        <v>6.02</v>
      </c>
      <c r="B40" s="45" t="s">
        <v>60</v>
      </c>
      <c r="C40" s="30"/>
      <c r="D40" s="30">
        <v>0.02</v>
      </c>
      <c r="E40" s="46" t="s">
        <v>46</v>
      </c>
      <c r="F40" s="66">
        <v>93573.74</v>
      </c>
      <c r="G40" s="58"/>
      <c r="H40" s="58"/>
      <c r="I40" s="59" t="s">
        <v>33</v>
      </c>
      <c r="J40" s="60">
        <f>IF(I40="Less(-)",-1,1)</f>
        <v>1</v>
      </c>
      <c r="K40" s="58" t="s">
        <v>34</v>
      </c>
      <c r="L40" s="58" t="s">
        <v>4</v>
      </c>
      <c r="M40" s="61"/>
      <c r="N40" s="62"/>
      <c r="O40" s="62"/>
      <c r="P40" s="63"/>
      <c r="Q40" s="62"/>
      <c r="R40" s="62"/>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4">
        <f>total_amount_ba($B$2,$D$2,D40,F40,J40,K40,M40)</f>
        <v>1871.47</v>
      </c>
      <c r="BB40" s="39">
        <f>BA40+SUM(N40:AZ40)</f>
        <v>1871.47</v>
      </c>
      <c r="BC40" s="43" t="str">
        <f>SpellNumber(L40,BB40)</f>
        <v>INR  One Thousand Eight Hundred &amp; Seventy One  and Paise Forty Seven Only</v>
      </c>
      <c r="IA40" s="21">
        <v>6.02</v>
      </c>
      <c r="IB40" s="21" t="s">
        <v>60</v>
      </c>
      <c r="ID40" s="21">
        <v>0.02</v>
      </c>
      <c r="IE40" s="22" t="s">
        <v>46</v>
      </c>
      <c r="IF40" s="22"/>
      <c r="IG40" s="22"/>
      <c r="IH40" s="22"/>
      <c r="II40" s="22"/>
    </row>
    <row r="41" spans="1:243" s="21" customFormat="1" ht="31.5" customHeight="1">
      <c r="A41" s="44">
        <v>6.03</v>
      </c>
      <c r="B41" s="45" t="s">
        <v>105</v>
      </c>
      <c r="C41" s="30"/>
      <c r="D41" s="70"/>
      <c r="E41" s="70"/>
      <c r="F41" s="70"/>
      <c r="G41" s="70"/>
      <c r="H41" s="70"/>
      <c r="I41" s="70"/>
      <c r="J41" s="70"/>
      <c r="K41" s="70"/>
      <c r="L41" s="70"/>
      <c r="M41" s="70"/>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2"/>
      <c r="BC41" s="72"/>
      <c r="IA41" s="21">
        <v>6.03</v>
      </c>
      <c r="IB41" s="21" t="s">
        <v>105</v>
      </c>
      <c r="IE41" s="22"/>
      <c r="IF41" s="22"/>
      <c r="IG41" s="22"/>
      <c r="IH41" s="22"/>
      <c r="II41" s="22"/>
    </row>
    <row r="42" spans="1:243" s="21" customFormat="1" ht="31.5" customHeight="1">
      <c r="A42" s="44">
        <v>6.04</v>
      </c>
      <c r="B42" s="45" t="s">
        <v>61</v>
      </c>
      <c r="C42" s="30"/>
      <c r="D42" s="70"/>
      <c r="E42" s="70"/>
      <c r="F42" s="70"/>
      <c r="G42" s="70"/>
      <c r="H42" s="70"/>
      <c r="I42" s="70"/>
      <c r="J42" s="70"/>
      <c r="K42" s="70"/>
      <c r="L42" s="70"/>
      <c r="M42" s="70"/>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2"/>
      <c r="BC42" s="72"/>
      <c r="IA42" s="21">
        <v>6.04</v>
      </c>
      <c r="IB42" s="21" t="s">
        <v>61</v>
      </c>
      <c r="IE42" s="22"/>
      <c r="IF42" s="22"/>
      <c r="IG42" s="22"/>
      <c r="IH42" s="22"/>
      <c r="II42" s="22"/>
    </row>
    <row r="43" spans="1:243" s="21" customFormat="1" ht="31.5" customHeight="1">
      <c r="A43" s="47">
        <v>6.05</v>
      </c>
      <c r="B43" s="45" t="s">
        <v>62</v>
      </c>
      <c r="C43" s="30"/>
      <c r="D43" s="30">
        <v>2.5</v>
      </c>
      <c r="E43" s="46" t="s">
        <v>43</v>
      </c>
      <c r="F43" s="66">
        <v>3909.16</v>
      </c>
      <c r="G43" s="58"/>
      <c r="H43" s="58"/>
      <c r="I43" s="59" t="s">
        <v>33</v>
      </c>
      <c r="J43" s="60">
        <f>IF(I43="Less(-)",-1,1)</f>
        <v>1</v>
      </c>
      <c r="K43" s="58" t="s">
        <v>34</v>
      </c>
      <c r="L43" s="58" t="s">
        <v>4</v>
      </c>
      <c r="M43" s="61"/>
      <c r="N43" s="62"/>
      <c r="O43" s="62"/>
      <c r="P43" s="63"/>
      <c r="Q43" s="62"/>
      <c r="R43" s="62"/>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4">
        <f>total_amount_ba($B$2,$D$2,D43,F43,J43,K43,M43)</f>
        <v>9772.9</v>
      </c>
      <c r="BB43" s="39">
        <f>BA43+SUM(N43:AZ43)</f>
        <v>9772.9</v>
      </c>
      <c r="BC43" s="43" t="str">
        <f>SpellNumber(L43,BB43)</f>
        <v>INR  Nine Thousand Seven Hundred &amp; Seventy Two  and Paise Ninety Only</v>
      </c>
      <c r="IA43" s="21">
        <v>6.05</v>
      </c>
      <c r="IB43" s="21" t="s">
        <v>62</v>
      </c>
      <c r="ID43" s="21">
        <v>2.5</v>
      </c>
      <c r="IE43" s="22" t="s">
        <v>43</v>
      </c>
      <c r="IF43" s="22"/>
      <c r="IG43" s="22"/>
      <c r="IH43" s="22"/>
      <c r="II43" s="22"/>
    </row>
    <row r="44" spans="1:243" s="21" customFormat="1" ht="110.25">
      <c r="A44" s="44">
        <v>6.06</v>
      </c>
      <c r="B44" s="45" t="s">
        <v>106</v>
      </c>
      <c r="C44" s="30"/>
      <c r="D44" s="30">
        <v>0.5</v>
      </c>
      <c r="E44" s="46" t="s">
        <v>43</v>
      </c>
      <c r="F44" s="66">
        <v>130.21</v>
      </c>
      <c r="G44" s="58"/>
      <c r="H44" s="58"/>
      <c r="I44" s="59" t="s">
        <v>33</v>
      </c>
      <c r="J44" s="60">
        <f>IF(I44="Less(-)",-1,1)</f>
        <v>1</v>
      </c>
      <c r="K44" s="58" t="s">
        <v>34</v>
      </c>
      <c r="L44" s="58" t="s">
        <v>4</v>
      </c>
      <c r="M44" s="61"/>
      <c r="N44" s="62"/>
      <c r="O44" s="62"/>
      <c r="P44" s="63"/>
      <c r="Q44" s="62"/>
      <c r="R44" s="62"/>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4">
        <f>total_amount_ba($B$2,$D$2,D44,F44,J44,K44,M44)</f>
        <v>65.11</v>
      </c>
      <c r="BB44" s="39">
        <f>BA44+SUM(N44:AZ44)</f>
        <v>65.11</v>
      </c>
      <c r="BC44" s="43" t="str">
        <f>SpellNumber(L44,BB44)</f>
        <v>INR  Sixty Five and Paise Eleven Only</v>
      </c>
      <c r="IA44" s="21">
        <v>6.06</v>
      </c>
      <c r="IB44" s="21" t="s">
        <v>106</v>
      </c>
      <c r="ID44" s="21">
        <v>0.5</v>
      </c>
      <c r="IE44" s="22" t="s">
        <v>43</v>
      </c>
      <c r="IF44" s="22"/>
      <c r="IG44" s="22"/>
      <c r="IH44" s="22"/>
      <c r="II44" s="22"/>
    </row>
    <row r="45" spans="1:243" s="21" customFormat="1" ht="66" customHeight="1">
      <c r="A45" s="44">
        <v>6.07</v>
      </c>
      <c r="B45" s="45" t="s">
        <v>107</v>
      </c>
      <c r="C45" s="30"/>
      <c r="D45" s="70"/>
      <c r="E45" s="70"/>
      <c r="F45" s="70"/>
      <c r="G45" s="70"/>
      <c r="H45" s="70"/>
      <c r="I45" s="70"/>
      <c r="J45" s="70"/>
      <c r="K45" s="70"/>
      <c r="L45" s="70"/>
      <c r="M45" s="70"/>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2"/>
      <c r="BC45" s="72"/>
      <c r="IA45" s="21">
        <v>6.07</v>
      </c>
      <c r="IB45" s="21" t="s">
        <v>107</v>
      </c>
      <c r="IE45" s="22"/>
      <c r="IF45" s="22"/>
      <c r="IG45" s="22"/>
      <c r="IH45" s="22"/>
      <c r="II45" s="22"/>
    </row>
    <row r="46" spans="1:243" s="21" customFormat="1" ht="31.5" customHeight="1">
      <c r="A46" s="47">
        <v>6.08</v>
      </c>
      <c r="B46" s="45" t="s">
        <v>63</v>
      </c>
      <c r="C46" s="30"/>
      <c r="D46" s="30">
        <v>44.5</v>
      </c>
      <c r="E46" s="46" t="s">
        <v>57</v>
      </c>
      <c r="F46" s="66">
        <v>173.35</v>
      </c>
      <c r="G46" s="58"/>
      <c r="H46" s="58"/>
      <c r="I46" s="59" t="s">
        <v>33</v>
      </c>
      <c r="J46" s="60">
        <f>IF(I46="Less(-)",-1,1)</f>
        <v>1</v>
      </c>
      <c r="K46" s="58" t="s">
        <v>34</v>
      </c>
      <c r="L46" s="58" t="s">
        <v>4</v>
      </c>
      <c r="M46" s="61"/>
      <c r="N46" s="62"/>
      <c r="O46" s="62"/>
      <c r="P46" s="63"/>
      <c r="Q46" s="62"/>
      <c r="R46" s="62"/>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4">
        <f>total_amount_ba($B$2,$D$2,D46,F46,J46,K46,M46)</f>
        <v>7714.08</v>
      </c>
      <c r="BB46" s="39">
        <f>BA46+SUM(N46:AZ46)</f>
        <v>7714.08</v>
      </c>
      <c r="BC46" s="43" t="str">
        <f>SpellNumber(L46,BB46)</f>
        <v>INR  Seven Thousand Seven Hundred &amp; Fourteen  and Paise Eight Only</v>
      </c>
      <c r="IA46" s="21">
        <v>6.08</v>
      </c>
      <c r="IB46" s="21" t="s">
        <v>63</v>
      </c>
      <c r="ID46" s="21">
        <v>44.5</v>
      </c>
      <c r="IE46" s="22" t="s">
        <v>57</v>
      </c>
      <c r="IF46" s="22"/>
      <c r="IG46" s="22"/>
      <c r="IH46" s="22"/>
      <c r="II46" s="22"/>
    </row>
    <row r="47" spans="1:243" s="21" customFormat="1" ht="30" customHeight="1">
      <c r="A47" s="44">
        <v>6.09</v>
      </c>
      <c r="B47" s="45" t="s">
        <v>108</v>
      </c>
      <c r="C47" s="30"/>
      <c r="D47" s="70"/>
      <c r="E47" s="70"/>
      <c r="F47" s="70"/>
      <c r="G47" s="70"/>
      <c r="H47" s="70"/>
      <c r="I47" s="70"/>
      <c r="J47" s="70"/>
      <c r="K47" s="70"/>
      <c r="L47" s="70"/>
      <c r="M47" s="70"/>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2"/>
      <c r="BC47" s="72"/>
      <c r="IA47" s="21">
        <v>6.09</v>
      </c>
      <c r="IB47" s="21" t="s">
        <v>108</v>
      </c>
      <c r="IE47" s="22"/>
      <c r="IF47" s="22"/>
      <c r="IG47" s="22"/>
      <c r="IH47" s="22"/>
      <c r="II47" s="22"/>
    </row>
    <row r="48" spans="1:243" s="21" customFormat="1" ht="28.5">
      <c r="A48" s="44">
        <v>6.1</v>
      </c>
      <c r="B48" s="45" t="s">
        <v>65</v>
      </c>
      <c r="C48" s="30"/>
      <c r="D48" s="30">
        <v>4</v>
      </c>
      <c r="E48" s="46" t="s">
        <v>47</v>
      </c>
      <c r="F48" s="66">
        <v>34.28</v>
      </c>
      <c r="G48" s="58"/>
      <c r="H48" s="58"/>
      <c r="I48" s="59" t="s">
        <v>33</v>
      </c>
      <c r="J48" s="60">
        <f>IF(I48="Less(-)",-1,1)</f>
        <v>1</v>
      </c>
      <c r="K48" s="58" t="s">
        <v>34</v>
      </c>
      <c r="L48" s="58" t="s">
        <v>4</v>
      </c>
      <c r="M48" s="61"/>
      <c r="N48" s="62"/>
      <c r="O48" s="62"/>
      <c r="P48" s="63"/>
      <c r="Q48" s="62"/>
      <c r="R48" s="62"/>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4">
        <f>total_amount_ba($B$2,$D$2,D48,F48,J48,K48,M48)</f>
        <v>137.12</v>
      </c>
      <c r="BB48" s="39">
        <f>BA48+SUM(N48:AZ48)</f>
        <v>137.12</v>
      </c>
      <c r="BC48" s="43" t="str">
        <f>SpellNumber(L48,BB48)</f>
        <v>INR  One Hundred &amp; Thirty Seven  and Paise Twelve Only</v>
      </c>
      <c r="IA48" s="21">
        <v>6.1</v>
      </c>
      <c r="IB48" s="21" t="s">
        <v>65</v>
      </c>
      <c r="ID48" s="21">
        <v>4</v>
      </c>
      <c r="IE48" s="22" t="s">
        <v>47</v>
      </c>
      <c r="IF48" s="22"/>
      <c r="IG48" s="22"/>
      <c r="IH48" s="22"/>
      <c r="II48" s="22"/>
    </row>
    <row r="49" spans="1:243" s="21" customFormat="1" ht="63">
      <c r="A49" s="47">
        <v>6.11</v>
      </c>
      <c r="B49" s="45" t="s">
        <v>109</v>
      </c>
      <c r="C49" s="30"/>
      <c r="D49" s="70"/>
      <c r="E49" s="70"/>
      <c r="F49" s="70"/>
      <c r="G49" s="70"/>
      <c r="H49" s="70"/>
      <c r="I49" s="70"/>
      <c r="J49" s="70"/>
      <c r="K49" s="70"/>
      <c r="L49" s="70"/>
      <c r="M49" s="70"/>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2"/>
      <c r="BC49" s="72"/>
      <c r="IA49" s="21">
        <v>6.11</v>
      </c>
      <c r="IB49" s="21" t="s">
        <v>109</v>
      </c>
      <c r="IE49" s="22"/>
      <c r="IF49" s="22"/>
      <c r="IG49" s="22"/>
      <c r="IH49" s="22"/>
      <c r="II49" s="22"/>
    </row>
    <row r="50" spans="1:243" s="21" customFormat="1" ht="28.5">
      <c r="A50" s="44">
        <v>6.12</v>
      </c>
      <c r="B50" s="45" t="s">
        <v>66</v>
      </c>
      <c r="C50" s="30"/>
      <c r="D50" s="30">
        <v>4</v>
      </c>
      <c r="E50" s="46" t="s">
        <v>47</v>
      </c>
      <c r="F50" s="66">
        <v>24.77</v>
      </c>
      <c r="G50" s="58"/>
      <c r="H50" s="58"/>
      <c r="I50" s="59" t="s">
        <v>33</v>
      </c>
      <c r="J50" s="60">
        <f>IF(I50="Less(-)",-1,1)</f>
        <v>1</v>
      </c>
      <c r="K50" s="58" t="s">
        <v>34</v>
      </c>
      <c r="L50" s="58" t="s">
        <v>4</v>
      </c>
      <c r="M50" s="61"/>
      <c r="N50" s="62"/>
      <c r="O50" s="62"/>
      <c r="P50" s="63"/>
      <c r="Q50" s="62"/>
      <c r="R50" s="62"/>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4">
        <f>total_amount_ba($B$2,$D$2,D50,F50,J50,K50,M50)</f>
        <v>99.08</v>
      </c>
      <c r="BB50" s="39">
        <f>BA50+SUM(N50:AZ50)</f>
        <v>99.08</v>
      </c>
      <c r="BC50" s="43" t="str">
        <f>SpellNumber(L50,BB50)</f>
        <v>INR  Ninety Nine and Paise Eight Only</v>
      </c>
      <c r="IA50" s="21">
        <v>6.12</v>
      </c>
      <c r="IB50" s="21" t="s">
        <v>66</v>
      </c>
      <c r="ID50" s="21">
        <v>4</v>
      </c>
      <c r="IE50" s="22" t="s">
        <v>47</v>
      </c>
      <c r="IF50" s="22"/>
      <c r="IG50" s="22"/>
      <c r="IH50" s="22"/>
      <c r="II50" s="22"/>
    </row>
    <row r="51" spans="1:243" s="21" customFormat="1" ht="51" customHeight="1">
      <c r="A51" s="44">
        <v>6.13</v>
      </c>
      <c r="B51" s="45" t="s">
        <v>110</v>
      </c>
      <c r="C51" s="30"/>
      <c r="D51" s="70"/>
      <c r="E51" s="70"/>
      <c r="F51" s="70"/>
      <c r="G51" s="70"/>
      <c r="H51" s="70"/>
      <c r="I51" s="70"/>
      <c r="J51" s="70"/>
      <c r="K51" s="70"/>
      <c r="L51" s="70"/>
      <c r="M51" s="70"/>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2"/>
      <c r="BC51" s="72"/>
      <c r="IA51" s="21">
        <v>6.13</v>
      </c>
      <c r="IB51" s="21" t="s">
        <v>110</v>
      </c>
      <c r="IE51" s="22"/>
      <c r="IF51" s="22"/>
      <c r="IG51" s="22"/>
      <c r="IH51" s="22"/>
      <c r="II51" s="22"/>
    </row>
    <row r="52" spans="1:243" s="21" customFormat="1" ht="28.5">
      <c r="A52" s="47">
        <v>6.14</v>
      </c>
      <c r="B52" s="45" t="s">
        <v>64</v>
      </c>
      <c r="C52" s="30"/>
      <c r="D52" s="30">
        <v>2</v>
      </c>
      <c r="E52" s="46" t="s">
        <v>47</v>
      </c>
      <c r="F52" s="66">
        <v>66.24</v>
      </c>
      <c r="G52" s="58"/>
      <c r="H52" s="58"/>
      <c r="I52" s="59" t="s">
        <v>33</v>
      </c>
      <c r="J52" s="60">
        <f>IF(I52="Less(-)",-1,1)</f>
        <v>1</v>
      </c>
      <c r="K52" s="58" t="s">
        <v>34</v>
      </c>
      <c r="L52" s="58" t="s">
        <v>4</v>
      </c>
      <c r="M52" s="61"/>
      <c r="N52" s="62"/>
      <c r="O52" s="62"/>
      <c r="P52" s="63"/>
      <c r="Q52" s="62"/>
      <c r="R52" s="62"/>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4">
        <f>total_amount_ba($B$2,$D$2,D52,F52,J52,K52,M52)</f>
        <v>132.48</v>
      </c>
      <c r="BB52" s="39">
        <f>BA52+SUM(N52:AZ52)</f>
        <v>132.48</v>
      </c>
      <c r="BC52" s="43" t="str">
        <f>SpellNumber(L52,BB52)</f>
        <v>INR  One Hundred &amp; Thirty Two  and Paise Forty Eight Only</v>
      </c>
      <c r="IA52" s="21">
        <v>6.14</v>
      </c>
      <c r="IB52" s="21" t="s">
        <v>64</v>
      </c>
      <c r="ID52" s="21">
        <v>2</v>
      </c>
      <c r="IE52" s="22" t="s">
        <v>47</v>
      </c>
      <c r="IF52" s="22"/>
      <c r="IG52" s="22"/>
      <c r="IH52" s="22"/>
      <c r="II52" s="22"/>
    </row>
    <row r="53" spans="1:243" s="21" customFormat="1" ht="33" customHeight="1">
      <c r="A53" s="44">
        <v>6.15</v>
      </c>
      <c r="B53" s="45" t="s">
        <v>111</v>
      </c>
      <c r="C53" s="30"/>
      <c r="D53" s="70"/>
      <c r="E53" s="70"/>
      <c r="F53" s="70"/>
      <c r="G53" s="70"/>
      <c r="H53" s="70"/>
      <c r="I53" s="70"/>
      <c r="J53" s="70"/>
      <c r="K53" s="70"/>
      <c r="L53" s="70"/>
      <c r="M53" s="70"/>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2"/>
      <c r="BC53" s="72"/>
      <c r="IA53" s="21">
        <v>6.15</v>
      </c>
      <c r="IB53" s="21" t="s">
        <v>111</v>
      </c>
      <c r="IE53" s="22"/>
      <c r="IF53" s="22"/>
      <c r="IG53" s="22"/>
      <c r="IH53" s="22"/>
      <c r="II53" s="22"/>
    </row>
    <row r="54" spans="1:243" s="21" customFormat="1" ht="28.5">
      <c r="A54" s="44">
        <v>6.16</v>
      </c>
      <c r="B54" s="45" t="s">
        <v>66</v>
      </c>
      <c r="C54" s="30"/>
      <c r="D54" s="30">
        <v>4</v>
      </c>
      <c r="E54" s="46" t="s">
        <v>47</v>
      </c>
      <c r="F54" s="66">
        <v>46.69</v>
      </c>
      <c r="G54" s="58"/>
      <c r="H54" s="58"/>
      <c r="I54" s="59" t="s">
        <v>33</v>
      </c>
      <c r="J54" s="60">
        <f>IF(I54="Less(-)",-1,1)</f>
        <v>1</v>
      </c>
      <c r="K54" s="58" t="s">
        <v>34</v>
      </c>
      <c r="L54" s="58" t="s">
        <v>4</v>
      </c>
      <c r="M54" s="61"/>
      <c r="N54" s="62"/>
      <c r="O54" s="62"/>
      <c r="P54" s="63"/>
      <c r="Q54" s="62"/>
      <c r="R54" s="62"/>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4">
        <f>total_amount_ba($B$2,$D$2,D54,F54,J54,K54,M54)</f>
        <v>186.76</v>
      </c>
      <c r="BB54" s="39">
        <f>BA54+SUM(N54:AZ54)</f>
        <v>186.76</v>
      </c>
      <c r="BC54" s="43" t="str">
        <f>SpellNumber(L54,BB54)</f>
        <v>INR  One Hundred &amp; Eighty Six  and Paise Seventy Six Only</v>
      </c>
      <c r="IA54" s="21">
        <v>6.16</v>
      </c>
      <c r="IB54" s="21" t="s">
        <v>66</v>
      </c>
      <c r="ID54" s="21">
        <v>4</v>
      </c>
      <c r="IE54" s="22" t="s">
        <v>47</v>
      </c>
      <c r="IF54" s="22"/>
      <c r="IG54" s="22"/>
      <c r="IH54" s="22"/>
      <c r="II54" s="22"/>
    </row>
    <row r="55" spans="1:243" s="21" customFormat="1" ht="110.25">
      <c r="A55" s="47">
        <v>6.17</v>
      </c>
      <c r="B55" s="45" t="s">
        <v>112</v>
      </c>
      <c r="C55" s="30"/>
      <c r="D55" s="70"/>
      <c r="E55" s="70"/>
      <c r="F55" s="70"/>
      <c r="G55" s="70"/>
      <c r="H55" s="70"/>
      <c r="I55" s="70"/>
      <c r="J55" s="70"/>
      <c r="K55" s="70"/>
      <c r="L55" s="70"/>
      <c r="M55" s="70"/>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2"/>
      <c r="BC55" s="72"/>
      <c r="IA55" s="21">
        <v>6.17</v>
      </c>
      <c r="IB55" s="21" t="s">
        <v>112</v>
      </c>
      <c r="IE55" s="22"/>
      <c r="IF55" s="22"/>
      <c r="IG55" s="22"/>
      <c r="IH55" s="22"/>
      <c r="II55" s="22"/>
    </row>
    <row r="56" spans="1:243" s="21" customFormat="1" ht="33" customHeight="1">
      <c r="A56" s="44">
        <v>6.18</v>
      </c>
      <c r="B56" s="45" t="s">
        <v>113</v>
      </c>
      <c r="C56" s="30"/>
      <c r="D56" s="30">
        <v>6</v>
      </c>
      <c r="E56" s="46" t="s">
        <v>47</v>
      </c>
      <c r="F56" s="66">
        <v>54.58</v>
      </c>
      <c r="G56" s="58"/>
      <c r="H56" s="58"/>
      <c r="I56" s="59" t="s">
        <v>33</v>
      </c>
      <c r="J56" s="60">
        <f>IF(I56="Less(-)",-1,1)</f>
        <v>1</v>
      </c>
      <c r="K56" s="58" t="s">
        <v>34</v>
      </c>
      <c r="L56" s="58" t="s">
        <v>4</v>
      </c>
      <c r="M56" s="61"/>
      <c r="N56" s="62"/>
      <c r="O56" s="62"/>
      <c r="P56" s="63"/>
      <c r="Q56" s="62"/>
      <c r="R56" s="62"/>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4">
        <f>total_amount_ba($B$2,$D$2,D56,F56,J56,K56,M56)</f>
        <v>327.48</v>
      </c>
      <c r="BB56" s="39">
        <f>BA56+SUM(N56:AZ56)</f>
        <v>327.48</v>
      </c>
      <c r="BC56" s="43" t="str">
        <f>SpellNumber(L56,BB56)</f>
        <v>INR  Three Hundred &amp; Twenty Seven  and Paise Forty Eight Only</v>
      </c>
      <c r="IA56" s="21">
        <v>6.18</v>
      </c>
      <c r="IB56" s="21" t="s">
        <v>113</v>
      </c>
      <c r="ID56" s="21">
        <v>6</v>
      </c>
      <c r="IE56" s="22" t="s">
        <v>47</v>
      </c>
      <c r="IF56" s="22"/>
      <c r="IG56" s="22"/>
      <c r="IH56" s="22"/>
      <c r="II56" s="22"/>
    </row>
    <row r="57" spans="1:243" s="21" customFormat="1" ht="190.5" customHeight="1">
      <c r="A57" s="44">
        <v>6.19</v>
      </c>
      <c r="B57" s="45" t="s">
        <v>114</v>
      </c>
      <c r="C57" s="30"/>
      <c r="D57" s="70"/>
      <c r="E57" s="70"/>
      <c r="F57" s="70"/>
      <c r="G57" s="70"/>
      <c r="H57" s="70"/>
      <c r="I57" s="70"/>
      <c r="J57" s="70"/>
      <c r="K57" s="70"/>
      <c r="L57" s="70"/>
      <c r="M57" s="70"/>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2"/>
      <c r="BC57" s="72"/>
      <c r="IA57" s="21">
        <v>6.19</v>
      </c>
      <c r="IB57" s="21" t="s">
        <v>114</v>
      </c>
      <c r="IE57" s="22"/>
      <c r="IF57" s="22"/>
      <c r="IG57" s="22"/>
      <c r="IH57" s="22"/>
      <c r="II57" s="22"/>
    </row>
    <row r="58" spans="1:243" s="21" customFormat="1" ht="31.5">
      <c r="A58" s="47">
        <v>6.2</v>
      </c>
      <c r="B58" s="45" t="s">
        <v>115</v>
      </c>
      <c r="C58" s="30"/>
      <c r="D58" s="30">
        <v>10</v>
      </c>
      <c r="E58" s="46" t="s">
        <v>44</v>
      </c>
      <c r="F58" s="66">
        <v>203.9</v>
      </c>
      <c r="G58" s="58"/>
      <c r="H58" s="58"/>
      <c r="I58" s="59" t="s">
        <v>33</v>
      </c>
      <c r="J58" s="60">
        <f>IF(I58="Less(-)",-1,1)</f>
        <v>1</v>
      </c>
      <c r="K58" s="58" t="s">
        <v>34</v>
      </c>
      <c r="L58" s="58" t="s">
        <v>4</v>
      </c>
      <c r="M58" s="61"/>
      <c r="N58" s="62"/>
      <c r="O58" s="62"/>
      <c r="P58" s="63"/>
      <c r="Q58" s="62"/>
      <c r="R58" s="62"/>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4">
        <f>total_amount_ba($B$2,$D$2,D58,F58,J58,K58,M58)</f>
        <v>2039</v>
      </c>
      <c r="BB58" s="39">
        <f>BA58+SUM(N58:AZ58)</f>
        <v>2039</v>
      </c>
      <c r="BC58" s="43" t="str">
        <f>SpellNumber(L58,BB58)</f>
        <v>INR  Two Thousand  &amp;Thirty Nine  Only</v>
      </c>
      <c r="IA58" s="21">
        <v>6.2</v>
      </c>
      <c r="IB58" s="21" t="s">
        <v>115</v>
      </c>
      <c r="ID58" s="21">
        <v>10</v>
      </c>
      <c r="IE58" s="22" t="s">
        <v>44</v>
      </c>
      <c r="IF58" s="22"/>
      <c r="IG58" s="22"/>
      <c r="IH58" s="22"/>
      <c r="II58" s="22"/>
    </row>
    <row r="59" spans="1:243" s="21" customFormat="1" ht="31.5">
      <c r="A59" s="44">
        <v>6.21</v>
      </c>
      <c r="B59" s="45" t="s">
        <v>116</v>
      </c>
      <c r="C59" s="30"/>
      <c r="D59" s="70"/>
      <c r="E59" s="70"/>
      <c r="F59" s="70"/>
      <c r="G59" s="70"/>
      <c r="H59" s="70"/>
      <c r="I59" s="70"/>
      <c r="J59" s="70"/>
      <c r="K59" s="70"/>
      <c r="L59" s="70"/>
      <c r="M59" s="70"/>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2"/>
      <c r="BC59" s="72"/>
      <c r="IA59" s="21">
        <v>6.21</v>
      </c>
      <c r="IB59" s="21" t="s">
        <v>116</v>
      </c>
      <c r="IE59" s="22"/>
      <c r="IF59" s="22"/>
      <c r="IG59" s="22"/>
      <c r="IH59" s="22"/>
      <c r="II59" s="22"/>
    </row>
    <row r="60" spans="1:243" s="21" customFormat="1" ht="409.5">
      <c r="A60" s="44">
        <v>6.22</v>
      </c>
      <c r="B60" s="45" t="s">
        <v>117</v>
      </c>
      <c r="C60" s="30"/>
      <c r="D60" s="30">
        <v>3</v>
      </c>
      <c r="E60" s="46" t="s">
        <v>43</v>
      </c>
      <c r="F60" s="66">
        <v>1570.06</v>
      </c>
      <c r="G60" s="58"/>
      <c r="H60" s="58"/>
      <c r="I60" s="59" t="s">
        <v>33</v>
      </c>
      <c r="J60" s="60">
        <f>IF(I60="Less(-)",-1,1)</f>
        <v>1</v>
      </c>
      <c r="K60" s="58" t="s">
        <v>34</v>
      </c>
      <c r="L60" s="58" t="s">
        <v>4</v>
      </c>
      <c r="M60" s="61"/>
      <c r="N60" s="62"/>
      <c r="O60" s="62"/>
      <c r="P60" s="63"/>
      <c r="Q60" s="62"/>
      <c r="R60" s="62"/>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4">
        <f>total_amount_ba($B$2,$D$2,D60,F60,J60,K60,M60)</f>
        <v>4710.18</v>
      </c>
      <c r="BB60" s="39">
        <f>BA60+SUM(N60:AZ60)</f>
        <v>4710.18</v>
      </c>
      <c r="BC60" s="43" t="str">
        <f>SpellNumber(L60,BB60)</f>
        <v>INR  Four Thousand Seven Hundred &amp; Ten  and Paise Eighteen Only</v>
      </c>
      <c r="IA60" s="21">
        <v>6.22</v>
      </c>
      <c r="IB60" s="21" t="s">
        <v>117</v>
      </c>
      <c r="ID60" s="21">
        <v>3</v>
      </c>
      <c r="IE60" s="22" t="s">
        <v>43</v>
      </c>
      <c r="IF60" s="22"/>
      <c r="IG60" s="22"/>
      <c r="IH60" s="22"/>
      <c r="II60" s="22"/>
    </row>
    <row r="61" spans="1:243" s="21" customFormat="1" ht="15.75">
      <c r="A61" s="44">
        <v>7</v>
      </c>
      <c r="B61" s="45" t="s">
        <v>118</v>
      </c>
      <c r="C61" s="30"/>
      <c r="D61" s="70"/>
      <c r="E61" s="70"/>
      <c r="F61" s="70"/>
      <c r="G61" s="70"/>
      <c r="H61" s="70"/>
      <c r="I61" s="70"/>
      <c r="J61" s="70"/>
      <c r="K61" s="70"/>
      <c r="L61" s="70"/>
      <c r="M61" s="70"/>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2"/>
      <c r="BC61" s="72"/>
      <c r="IA61" s="21">
        <v>7</v>
      </c>
      <c r="IB61" s="21" t="s">
        <v>118</v>
      </c>
      <c r="IE61" s="22"/>
      <c r="IF61" s="22"/>
      <c r="IG61" s="22"/>
      <c r="IH61" s="22"/>
      <c r="II61" s="22"/>
    </row>
    <row r="62" spans="1:243" s="21" customFormat="1" ht="110.25">
      <c r="A62" s="44">
        <v>7.01</v>
      </c>
      <c r="B62" s="45" t="s">
        <v>119</v>
      </c>
      <c r="C62" s="30"/>
      <c r="D62" s="70"/>
      <c r="E62" s="70"/>
      <c r="F62" s="70"/>
      <c r="G62" s="70"/>
      <c r="H62" s="70"/>
      <c r="I62" s="70"/>
      <c r="J62" s="70"/>
      <c r="K62" s="70"/>
      <c r="L62" s="70"/>
      <c r="M62" s="70"/>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2"/>
      <c r="BC62" s="72"/>
      <c r="IA62" s="21">
        <v>7.01</v>
      </c>
      <c r="IB62" s="21" t="s">
        <v>119</v>
      </c>
      <c r="IE62" s="22"/>
      <c r="IF62" s="22"/>
      <c r="IG62" s="22"/>
      <c r="IH62" s="22"/>
      <c r="II62" s="22"/>
    </row>
    <row r="63" spans="1:243" s="21" customFormat="1" ht="78.75">
      <c r="A63" s="44">
        <v>7.02</v>
      </c>
      <c r="B63" s="45" t="s">
        <v>120</v>
      </c>
      <c r="C63" s="30"/>
      <c r="D63" s="30">
        <v>21</v>
      </c>
      <c r="E63" s="46" t="s">
        <v>57</v>
      </c>
      <c r="F63" s="66">
        <v>100.53</v>
      </c>
      <c r="G63" s="58"/>
      <c r="H63" s="58"/>
      <c r="I63" s="59" t="s">
        <v>33</v>
      </c>
      <c r="J63" s="60">
        <f>IF(I63="Less(-)",-1,1)</f>
        <v>1</v>
      </c>
      <c r="K63" s="58" t="s">
        <v>34</v>
      </c>
      <c r="L63" s="58" t="s">
        <v>4</v>
      </c>
      <c r="M63" s="61"/>
      <c r="N63" s="62"/>
      <c r="O63" s="62"/>
      <c r="P63" s="63"/>
      <c r="Q63" s="62"/>
      <c r="R63" s="62"/>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4">
        <f>total_amount_ba($B$2,$D$2,D63,F63,J63,K63,M63)</f>
        <v>2111.13</v>
      </c>
      <c r="BB63" s="39">
        <f>BA63+SUM(N63:AZ63)</f>
        <v>2111.13</v>
      </c>
      <c r="BC63" s="43" t="str">
        <f>SpellNumber(L63,BB63)</f>
        <v>INR  Two Thousand One Hundred &amp; Eleven  and Paise Thirteen Only</v>
      </c>
      <c r="IA63" s="21">
        <v>7.02</v>
      </c>
      <c r="IB63" s="21" t="s">
        <v>120</v>
      </c>
      <c r="ID63" s="21">
        <v>21</v>
      </c>
      <c r="IE63" s="22" t="s">
        <v>57</v>
      </c>
      <c r="IF63" s="22"/>
      <c r="IG63" s="22"/>
      <c r="IH63" s="22"/>
      <c r="II63" s="22"/>
    </row>
    <row r="64" spans="1:243" s="21" customFormat="1" ht="157.5">
      <c r="A64" s="44">
        <v>7.03</v>
      </c>
      <c r="B64" s="45" t="s">
        <v>121</v>
      </c>
      <c r="C64" s="30"/>
      <c r="D64" s="70"/>
      <c r="E64" s="70"/>
      <c r="F64" s="70"/>
      <c r="G64" s="70"/>
      <c r="H64" s="70"/>
      <c r="I64" s="70"/>
      <c r="J64" s="70"/>
      <c r="K64" s="70"/>
      <c r="L64" s="70"/>
      <c r="M64" s="70"/>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2"/>
      <c r="BC64" s="72"/>
      <c r="IA64" s="21">
        <v>7.03</v>
      </c>
      <c r="IB64" s="21" t="s">
        <v>121</v>
      </c>
      <c r="IE64" s="22"/>
      <c r="IF64" s="22"/>
      <c r="IG64" s="22"/>
      <c r="IH64" s="22"/>
      <c r="II64" s="22"/>
    </row>
    <row r="65" spans="1:243" s="21" customFormat="1" ht="28.5">
      <c r="A65" s="44">
        <v>7.04</v>
      </c>
      <c r="B65" s="45" t="s">
        <v>122</v>
      </c>
      <c r="C65" s="30"/>
      <c r="D65" s="30">
        <v>6</v>
      </c>
      <c r="E65" s="46" t="s">
        <v>47</v>
      </c>
      <c r="F65" s="66">
        <v>102.85</v>
      </c>
      <c r="G65" s="58"/>
      <c r="H65" s="58"/>
      <c r="I65" s="59" t="s">
        <v>33</v>
      </c>
      <c r="J65" s="60">
        <f>IF(I65="Less(-)",-1,1)</f>
        <v>1</v>
      </c>
      <c r="K65" s="58" t="s">
        <v>34</v>
      </c>
      <c r="L65" s="58" t="s">
        <v>4</v>
      </c>
      <c r="M65" s="61"/>
      <c r="N65" s="62"/>
      <c r="O65" s="62"/>
      <c r="P65" s="63"/>
      <c r="Q65" s="62"/>
      <c r="R65" s="62"/>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4">
        <f>total_amount_ba($B$2,$D$2,D65,F65,J65,K65,M65)</f>
        <v>617.1</v>
      </c>
      <c r="BB65" s="39">
        <f>BA65+SUM(N65:AZ65)</f>
        <v>617.1</v>
      </c>
      <c r="BC65" s="43" t="str">
        <f>SpellNumber(L65,BB65)</f>
        <v>INR  Six Hundred &amp; Seventeen  and Paise Ten Only</v>
      </c>
      <c r="IA65" s="21">
        <v>7.04</v>
      </c>
      <c r="IB65" s="21" t="s">
        <v>122</v>
      </c>
      <c r="ID65" s="21">
        <v>6</v>
      </c>
      <c r="IE65" s="22" t="s">
        <v>47</v>
      </c>
      <c r="IF65" s="22"/>
      <c r="IG65" s="22"/>
      <c r="IH65" s="22"/>
      <c r="II65" s="22"/>
    </row>
    <row r="66" spans="1:243" s="21" customFormat="1" ht="63">
      <c r="A66" s="44">
        <v>7.05</v>
      </c>
      <c r="B66" s="45" t="s">
        <v>123</v>
      </c>
      <c r="C66" s="30"/>
      <c r="D66" s="70"/>
      <c r="E66" s="70"/>
      <c r="F66" s="70"/>
      <c r="G66" s="70"/>
      <c r="H66" s="70"/>
      <c r="I66" s="70"/>
      <c r="J66" s="70"/>
      <c r="K66" s="70"/>
      <c r="L66" s="70"/>
      <c r="M66" s="70"/>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2"/>
      <c r="BC66" s="72"/>
      <c r="IA66" s="21">
        <v>7.05</v>
      </c>
      <c r="IB66" s="21" t="s">
        <v>123</v>
      </c>
      <c r="IE66" s="22"/>
      <c r="IF66" s="22"/>
      <c r="IG66" s="22"/>
      <c r="IH66" s="22"/>
      <c r="II66" s="22"/>
    </row>
    <row r="67" spans="1:243" s="21" customFormat="1" ht="47.25">
      <c r="A67" s="44">
        <v>7.06</v>
      </c>
      <c r="B67" s="45" t="s">
        <v>124</v>
      </c>
      <c r="C67" s="30"/>
      <c r="D67" s="30">
        <v>3</v>
      </c>
      <c r="E67" s="46" t="s">
        <v>43</v>
      </c>
      <c r="F67" s="66">
        <v>851.86</v>
      </c>
      <c r="G67" s="58"/>
      <c r="H67" s="58"/>
      <c r="I67" s="59" t="s">
        <v>33</v>
      </c>
      <c r="J67" s="60">
        <f>IF(I67="Less(-)",-1,1)</f>
        <v>1</v>
      </c>
      <c r="K67" s="58" t="s">
        <v>34</v>
      </c>
      <c r="L67" s="58" t="s">
        <v>4</v>
      </c>
      <c r="M67" s="61"/>
      <c r="N67" s="62"/>
      <c r="O67" s="62"/>
      <c r="P67" s="63"/>
      <c r="Q67" s="62"/>
      <c r="R67" s="62"/>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4">
        <f>total_amount_ba($B$2,$D$2,D67,F67,J67,K67,M67)</f>
        <v>2555.58</v>
      </c>
      <c r="BB67" s="39">
        <f>BA67+SUM(N67:AZ67)</f>
        <v>2555.58</v>
      </c>
      <c r="BC67" s="43" t="str">
        <f>SpellNumber(L67,BB67)</f>
        <v>INR  Two Thousand Five Hundred &amp; Fifty Five  and Paise Fifty Eight Only</v>
      </c>
      <c r="IA67" s="21">
        <v>7.06</v>
      </c>
      <c r="IB67" s="21" t="s">
        <v>124</v>
      </c>
      <c r="ID67" s="21">
        <v>3</v>
      </c>
      <c r="IE67" s="22" t="s">
        <v>43</v>
      </c>
      <c r="IF67" s="22"/>
      <c r="IG67" s="22"/>
      <c r="IH67" s="22"/>
      <c r="II67" s="22"/>
    </row>
    <row r="68" spans="1:243" s="21" customFormat="1" ht="15.75">
      <c r="A68" s="44">
        <v>8</v>
      </c>
      <c r="B68" s="45" t="s">
        <v>125</v>
      </c>
      <c r="C68" s="30"/>
      <c r="D68" s="70"/>
      <c r="E68" s="70"/>
      <c r="F68" s="70"/>
      <c r="G68" s="70"/>
      <c r="H68" s="70"/>
      <c r="I68" s="70"/>
      <c r="J68" s="70"/>
      <c r="K68" s="70"/>
      <c r="L68" s="70"/>
      <c r="M68" s="70"/>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2"/>
      <c r="BC68" s="72"/>
      <c r="IA68" s="21">
        <v>8</v>
      </c>
      <c r="IB68" s="21" t="s">
        <v>125</v>
      </c>
      <c r="IE68" s="22"/>
      <c r="IF68" s="22"/>
      <c r="IG68" s="22"/>
      <c r="IH68" s="22"/>
      <c r="II68" s="22"/>
    </row>
    <row r="69" spans="1:243" s="21" customFormat="1" ht="110.25">
      <c r="A69" s="44">
        <v>8.01</v>
      </c>
      <c r="B69" s="45" t="s">
        <v>126</v>
      </c>
      <c r="C69" s="30"/>
      <c r="D69" s="70"/>
      <c r="E69" s="70"/>
      <c r="F69" s="70"/>
      <c r="G69" s="70"/>
      <c r="H69" s="70"/>
      <c r="I69" s="70"/>
      <c r="J69" s="70"/>
      <c r="K69" s="70"/>
      <c r="L69" s="70"/>
      <c r="M69" s="70"/>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2"/>
      <c r="BC69" s="72"/>
      <c r="IA69" s="21">
        <v>8.01</v>
      </c>
      <c r="IB69" s="21" t="s">
        <v>126</v>
      </c>
      <c r="IE69" s="22"/>
      <c r="IF69" s="22"/>
      <c r="IG69" s="22"/>
      <c r="IH69" s="22"/>
      <c r="II69" s="22"/>
    </row>
    <row r="70" spans="1:243" s="21" customFormat="1" ht="42.75">
      <c r="A70" s="44">
        <v>8.02</v>
      </c>
      <c r="B70" s="45" t="s">
        <v>127</v>
      </c>
      <c r="C70" s="30"/>
      <c r="D70" s="30">
        <v>27</v>
      </c>
      <c r="E70" s="46" t="s">
        <v>43</v>
      </c>
      <c r="F70" s="66">
        <v>477.86</v>
      </c>
      <c r="G70" s="58"/>
      <c r="H70" s="58"/>
      <c r="I70" s="59" t="s">
        <v>33</v>
      </c>
      <c r="J70" s="60">
        <f>IF(I70="Less(-)",-1,1)</f>
        <v>1</v>
      </c>
      <c r="K70" s="58" t="s">
        <v>34</v>
      </c>
      <c r="L70" s="58" t="s">
        <v>4</v>
      </c>
      <c r="M70" s="61"/>
      <c r="N70" s="62"/>
      <c r="O70" s="62"/>
      <c r="P70" s="63"/>
      <c r="Q70" s="62"/>
      <c r="R70" s="62"/>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4">
        <f>total_amount_ba($B$2,$D$2,D70,F70,J70,K70,M70)</f>
        <v>12902.22</v>
      </c>
      <c r="BB70" s="39">
        <f>BA70+SUM(N70:AZ70)</f>
        <v>12902.22</v>
      </c>
      <c r="BC70" s="43" t="str">
        <f>SpellNumber(L70,BB70)</f>
        <v>INR  Twelve Thousand Nine Hundred &amp; Two  and Paise Twenty Two Only</v>
      </c>
      <c r="IA70" s="21">
        <v>8.02</v>
      </c>
      <c r="IB70" s="21" t="s">
        <v>127</v>
      </c>
      <c r="ID70" s="21">
        <v>27</v>
      </c>
      <c r="IE70" s="22" t="s">
        <v>43</v>
      </c>
      <c r="IF70" s="22"/>
      <c r="IG70" s="22"/>
      <c r="IH70" s="22"/>
      <c r="II70" s="22"/>
    </row>
    <row r="71" spans="1:243" s="21" customFormat="1" ht="63">
      <c r="A71" s="44">
        <v>8.03</v>
      </c>
      <c r="B71" s="45" t="s">
        <v>128</v>
      </c>
      <c r="C71" s="30"/>
      <c r="D71" s="70"/>
      <c r="E71" s="70"/>
      <c r="F71" s="70"/>
      <c r="G71" s="70"/>
      <c r="H71" s="70"/>
      <c r="I71" s="70"/>
      <c r="J71" s="70"/>
      <c r="K71" s="70"/>
      <c r="L71" s="70"/>
      <c r="M71" s="70"/>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2"/>
      <c r="BC71" s="72"/>
      <c r="IA71" s="21">
        <v>8.03</v>
      </c>
      <c r="IB71" s="21" t="s">
        <v>128</v>
      </c>
      <c r="IE71" s="22"/>
      <c r="IF71" s="22"/>
      <c r="IG71" s="22"/>
      <c r="IH71" s="22"/>
      <c r="II71" s="22"/>
    </row>
    <row r="72" spans="1:243" s="21" customFormat="1" ht="28.5">
      <c r="A72" s="44">
        <v>8.04</v>
      </c>
      <c r="B72" s="45" t="s">
        <v>129</v>
      </c>
      <c r="C72" s="30"/>
      <c r="D72" s="30">
        <v>2.5</v>
      </c>
      <c r="E72" s="46" t="s">
        <v>43</v>
      </c>
      <c r="F72" s="66">
        <v>500.44</v>
      </c>
      <c r="G72" s="58"/>
      <c r="H72" s="58"/>
      <c r="I72" s="59" t="s">
        <v>33</v>
      </c>
      <c r="J72" s="60">
        <f>IF(I72="Less(-)",-1,1)</f>
        <v>1</v>
      </c>
      <c r="K72" s="58" t="s">
        <v>34</v>
      </c>
      <c r="L72" s="58" t="s">
        <v>4</v>
      </c>
      <c r="M72" s="61"/>
      <c r="N72" s="62"/>
      <c r="O72" s="62"/>
      <c r="P72" s="63"/>
      <c r="Q72" s="62"/>
      <c r="R72" s="62"/>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4">
        <f>total_amount_ba($B$2,$D$2,D72,F72,J72,K72,M72)</f>
        <v>1251.1</v>
      </c>
      <c r="BB72" s="39">
        <f>BA72+SUM(N72:AZ72)</f>
        <v>1251.1</v>
      </c>
      <c r="BC72" s="43" t="str">
        <f>SpellNumber(L72,BB72)</f>
        <v>INR  One Thousand Two Hundred &amp; Fifty One  and Paise Ten Only</v>
      </c>
      <c r="IA72" s="21">
        <v>8.04</v>
      </c>
      <c r="IB72" s="21" t="s">
        <v>129</v>
      </c>
      <c r="ID72" s="21">
        <v>2.5</v>
      </c>
      <c r="IE72" s="22" t="s">
        <v>43</v>
      </c>
      <c r="IF72" s="22"/>
      <c r="IG72" s="22"/>
      <c r="IH72" s="22"/>
      <c r="II72" s="22"/>
    </row>
    <row r="73" spans="1:243" s="21" customFormat="1" ht="47.25">
      <c r="A73" s="44">
        <v>8.05</v>
      </c>
      <c r="B73" s="45" t="s">
        <v>130</v>
      </c>
      <c r="C73" s="30"/>
      <c r="D73" s="70"/>
      <c r="E73" s="70"/>
      <c r="F73" s="70"/>
      <c r="G73" s="70"/>
      <c r="H73" s="70"/>
      <c r="I73" s="70"/>
      <c r="J73" s="70"/>
      <c r="K73" s="70"/>
      <c r="L73" s="70"/>
      <c r="M73" s="70"/>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2"/>
      <c r="BC73" s="72"/>
      <c r="IA73" s="21">
        <v>8.05</v>
      </c>
      <c r="IB73" s="21" t="s">
        <v>130</v>
      </c>
      <c r="IE73" s="22"/>
      <c r="IF73" s="22"/>
      <c r="IG73" s="22"/>
      <c r="IH73" s="22"/>
      <c r="II73" s="22"/>
    </row>
    <row r="74" spans="1:243" s="21" customFormat="1" ht="42.75">
      <c r="A74" s="44">
        <v>8.06</v>
      </c>
      <c r="B74" s="45" t="s">
        <v>131</v>
      </c>
      <c r="C74" s="30"/>
      <c r="D74" s="30">
        <v>63</v>
      </c>
      <c r="E74" s="46" t="s">
        <v>44</v>
      </c>
      <c r="F74" s="66">
        <v>69.71</v>
      </c>
      <c r="G74" s="58"/>
      <c r="H74" s="58"/>
      <c r="I74" s="59" t="s">
        <v>33</v>
      </c>
      <c r="J74" s="60">
        <f>IF(I74="Less(-)",-1,1)</f>
        <v>1</v>
      </c>
      <c r="K74" s="58" t="s">
        <v>34</v>
      </c>
      <c r="L74" s="58" t="s">
        <v>4</v>
      </c>
      <c r="M74" s="61"/>
      <c r="N74" s="62"/>
      <c r="O74" s="62"/>
      <c r="P74" s="63"/>
      <c r="Q74" s="62"/>
      <c r="R74" s="62"/>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4">
        <f>total_amount_ba($B$2,$D$2,D74,F74,J74,K74,M74)</f>
        <v>4391.73</v>
      </c>
      <c r="BB74" s="39">
        <f>BA74+SUM(N74:AZ74)</f>
        <v>4391.73</v>
      </c>
      <c r="BC74" s="43" t="str">
        <f>SpellNumber(L74,BB74)</f>
        <v>INR  Four Thousand Three Hundred &amp; Ninety One  and Paise Seventy Three Only</v>
      </c>
      <c r="IA74" s="21">
        <v>8.06</v>
      </c>
      <c r="IB74" s="21" t="s">
        <v>131</v>
      </c>
      <c r="ID74" s="21">
        <v>63</v>
      </c>
      <c r="IE74" s="22" t="s">
        <v>44</v>
      </c>
      <c r="IF74" s="22"/>
      <c r="IG74" s="22"/>
      <c r="IH74" s="22"/>
      <c r="II74" s="22"/>
    </row>
    <row r="75" spans="1:243" s="21" customFormat="1" ht="204.75">
      <c r="A75" s="44">
        <v>8.07</v>
      </c>
      <c r="B75" s="45" t="s">
        <v>67</v>
      </c>
      <c r="C75" s="30"/>
      <c r="D75" s="30">
        <v>5.5</v>
      </c>
      <c r="E75" s="46" t="s">
        <v>43</v>
      </c>
      <c r="F75" s="66">
        <v>820.34</v>
      </c>
      <c r="G75" s="58"/>
      <c r="H75" s="58"/>
      <c r="I75" s="59" t="s">
        <v>33</v>
      </c>
      <c r="J75" s="60">
        <f>IF(I75="Less(-)",-1,1)</f>
        <v>1</v>
      </c>
      <c r="K75" s="58" t="s">
        <v>34</v>
      </c>
      <c r="L75" s="58" t="s">
        <v>4</v>
      </c>
      <c r="M75" s="61"/>
      <c r="N75" s="62"/>
      <c r="O75" s="62"/>
      <c r="P75" s="63"/>
      <c r="Q75" s="62"/>
      <c r="R75" s="62"/>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4">
        <f>total_amount_ba($B$2,$D$2,D75,F75,J75,K75,M75)</f>
        <v>4511.87</v>
      </c>
      <c r="BB75" s="39">
        <f>BA75+SUM(N75:AZ75)</f>
        <v>4511.87</v>
      </c>
      <c r="BC75" s="43" t="str">
        <f>SpellNumber(L75,BB75)</f>
        <v>INR  Four Thousand Five Hundred &amp; Eleven  and Paise Eighty Seven Only</v>
      </c>
      <c r="IA75" s="21">
        <v>8.07</v>
      </c>
      <c r="IB75" s="21" t="s">
        <v>67</v>
      </c>
      <c r="ID75" s="21">
        <v>5.5</v>
      </c>
      <c r="IE75" s="22" t="s">
        <v>43</v>
      </c>
      <c r="IF75" s="22"/>
      <c r="IG75" s="22"/>
      <c r="IH75" s="22"/>
      <c r="II75" s="22"/>
    </row>
    <row r="76" spans="1:243" s="21" customFormat="1" ht="204.75">
      <c r="A76" s="44">
        <v>8.08</v>
      </c>
      <c r="B76" s="45" t="s">
        <v>132</v>
      </c>
      <c r="C76" s="30"/>
      <c r="D76" s="70"/>
      <c r="E76" s="70"/>
      <c r="F76" s="70"/>
      <c r="G76" s="70"/>
      <c r="H76" s="70"/>
      <c r="I76" s="70"/>
      <c r="J76" s="70"/>
      <c r="K76" s="70"/>
      <c r="L76" s="70"/>
      <c r="M76" s="70"/>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2"/>
      <c r="BC76" s="72"/>
      <c r="IA76" s="21">
        <v>8.08</v>
      </c>
      <c r="IB76" s="21" t="s">
        <v>132</v>
      </c>
      <c r="IE76" s="22"/>
      <c r="IF76" s="22"/>
      <c r="IG76" s="22"/>
      <c r="IH76" s="22"/>
      <c r="II76" s="22"/>
    </row>
    <row r="77" spans="1:243" s="21" customFormat="1" ht="42.75">
      <c r="A77" s="44">
        <v>8.09</v>
      </c>
      <c r="B77" s="45" t="s">
        <v>68</v>
      </c>
      <c r="C77" s="30"/>
      <c r="D77" s="30">
        <v>5</v>
      </c>
      <c r="E77" s="46" t="s">
        <v>43</v>
      </c>
      <c r="F77" s="66">
        <v>1285.84</v>
      </c>
      <c r="G77" s="58"/>
      <c r="H77" s="58"/>
      <c r="I77" s="59" t="s">
        <v>33</v>
      </c>
      <c r="J77" s="60">
        <f>IF(I77="Less(-)",-1,1)</f>
        <v>1</v>
      </c>
      <c r="K77" s="58" t="s">
        <v>34</v>
      </c>
      <c r="L77" s="58" t="s">
        <v>4</v>
      </c>
      <c r="M77" s="61"/>
      <c r="N77" s="62"/>
      <c r="O77" s="62"/>
      <c r="P77" s="63"/>
      <c r="Q77" s="62"/>
      <c r="R77" s="62"/>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4">
        <f>total_amount_ba($B$2,$D$2,D77,F77,J77,K77,M77)</f>
        <v>6429.2</v>
      </c>
      <c r="BB77" s="39">
        <f>BA77+SUM(N77:AZ77)</f>
        <v>6429.2</v>
      </c>
      <c r="BC77" s="43" t="str">
        <f>SpellNumber(L77,BB77)</f>
        <v>INR  Six Thousand Four Hundred &amp; Twenty Nine  and Paise Twenty Only</v>
      </c>
      <c r="IA77" s="21">
        <v>8.09</v>
      </c>
      <c r="IB77" s="21" t="s">
        <v>68</v>
      </c>
      <c r="ID77" s="21">
        <v>5</v>
      </c>
      <c r="IE77" s="22" t="s">
        <v>43</v>
      </c>
      <c r="IF77" s="22"/>
      <c r="IG77" s="22"/>
      <c r="IH77" s="22"/>
      <c r="II77" s="22"/>
    </row>
    <row r="78" spans="1:243" s="21" customFormat="1" ht="204.75">
      <c r="A78" s="47">
        <v>8.1</v>
      </c>
      <c r="B78" s="45" t="s">
        <v>133</v>
      </c>
      <c r="C78" s="30"/>
      <c r="D78" s="70"/>
      <c r="E78" s="70"/>
      <c r="F78" s="70"/>
      <c r="G78" s="70"/>
      <c r="H78" s="70"/>
      <c r="I78" s="70"/>
      <c r="J78" s="70"/>
      <c r="K78" s="70"/>
      <c r="L78" s="70"/>
      <c r="M78" s="70"/>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2"/>
      <c r="BC78" s="72"/>
      <c r="IA78" s="21">
        <v>8.1</v>
      </c>
      <c r="IB78" s="21" t="s">
        <v>133</v>
      </c>
      <c r="IE78" s="22"/>
      <c r="IF78" s="22"/>
      <c r="IG78" s="22"/>
      <c r="IH78" s="22"/>
      <c r="II78" s="22"/>
    </row>
    <row r="79" spans="1:243" s="21" customFormat="1" ht="42.75">
      <c r="A79" s="44">
        <v>8.11</v>
      </c>
      <c r="B79" s="45" t="s">
        <v>68</v>
      </c>
      <c r="C79" s="30"/>
      <c r="D79" s="30">
        <v>45</v>
      </c>
      <c r="E79" s="46" t="s">
        <v>43</v>
      </c>
      <c r="F79" s="66">
        <v>1348.01</v>
      </c>
      <c r="G79" s="58"/>
      <c r="H79" s="58"/>
      <c r="I79" s="59" t="s">
        <v>33</v>
      </c>
      <c r="J79" s="60">
        <f>IF(I79="Less(-)",-1,1)</f>
        <v>1</v>
      </c>
      <c r="K79" s="58" t="s">
        <v>34</v>
      </c>
      <c r="L79" s="58" t="s">
        <v>4</v>
      </c>
      <c r="M79" s="61"/>
      <c r="N79" s="62"/>
      <c r="O79" s="62"/>
      <c r="P79" s="63"/>
      <c r="Q79" s="62"/>
      <c r="R79" s="62"/>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4">
        <f>total_amount_ba($B$2,$D$2,D79,F79,J79,K79,M79)</f>
        <v>60660.45</v>
      </c>
      <c r="BB79" s="39">
        <f>BA79+SUM(N79:AZ79)</f>
        <v>60660.45</v>
      </c>
      <c r="BC79" s="43" t="str">
        <f>SpellNumber(L79,BB79)</f>
        <v>INR  Sixty Thousand Six Hundred &amp; Sixty  and Paise Forty Five Only</v>
      </c>
      <c r="IA79" s="21">
        <v>8.11</v>
      </c>
      <c r="IB79" s="21" t="s">
        <v>68</v>
      </c>
      <c r="ID79" s="21">
        <v>45</v>
      </c>
      <c r="IE79" s="22" t="s">
        <v>43</v>
      </c>
      <c r="IF79" s="22"/>
      <c r="IG79" s="22"/>
      <c r="IH79" s="22"/>
      <c r="II79" s="22"/>
    </row>
    <row r="80" spans="1:243" s="21" customFormat="1" ht="15.75">
      <c r="A80" s="44">
        <v>9</v>
      </c>
      <c r="B80" s="45" t="s">
        <v>134</v>
      </c>
      <c r="C80" s="30"/>
      <c r="D80" s="70"/>
      <c r="E80" s="70"/>
      <c r="F80" s="70"/>
      <c r="G80" s="70"/>
      <c r="H80" s="70"/>
      <c r="I80" s="70"/>
      <c r="J80" s="70"/>
      <c r="K80" s="70"/>
      <c r="L80" s="70"/>
      <c r="M80" s="70"/>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2"/>
      <c r="BC80" s="72"/>
      <c r="IA80" s="21">
        <v>9</v>
      </c>
      <c r="IB80" s="21" t="s">
        <v>134</v>
      </c>
      <c r="IE80" s="22"/>
      <c r="IF80" s="22"/>
      <c r="IG80" s="22"/>
      <c r="IH80" s="22"/>
      <c r="II80" s="22"/>
    </row>
    <row r="81" spans="1:243" s="21" customFormat="1" ht="15.75">
      <c r="A81" s="44">
        <v>9.01</v>
      </c>
      <c r="B81" s="45" t="s">
        <v>135</v>
      </c>
      <c r="C81" s="30"/>
      <c r="D81" s="70"/>
      <c r="E81" s="70"/>
      <c r="F81" s="70"/>
      <c r="G81" s="70"/>
      <c r="H81" s="70"/>
      <c r="I81" s="70"/>
      <c r="J81" s="70"/>
      <c r="K81" s="70"/>
      <c r="L81" s="70"/>
      <c r="M81" s="70"/>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2"/>
      <c r="BC81" s="72"/>
      <c r="IA81" s="21">
        <v>9.01</v>
      </c>
      <c r="IB81" s="21" t="s">
        <v>135</v>
      </c>
      <c r="IE81" s="22"/>
      <c r="IF81" s="22"/>
      <c r="IG81" s="22"/>
      <c r="IH81" s="22"/>
      <c r="II81" s="22"/>
    </row>
    <row r="82" spans="1:243" s="21" customFormat="1" ht="28.5">
      <c r="A82" s="44">
        <v>9.02</v>
      </c>
      <c r="B82" s="45" t="s">
        <v>48</v>
      </c>
      <c r="C82" s="30"/>
      <c r="D82" s="30">
        <v>10</v>
      </c>
      <c r="E82" s="46" t="s">
        <v>43</v>
      </c>
      <c r="F82" s="66">
        <v>258.09</v>
      </c>
      <c r="G82" s="58"/>
      <c r="H82" s="58"/>
      <c r="I82" s="59" t="s">
        <v>33</v>
      </c>
      <c r="J82" s="60">
        <f>IF(I82="Less(-)",-1,1)</f>
        <v>1</v>
      </c>
      <c r="K82" s="58" t="s">
        <v>34</v>
      </c>
      <c r="L82" s="58" t="s">
        <v>4</v>
      </c>
      <c r="M82" s="61"/>
      <c r="N82" s="62"/>
      <c r="O82" s="62"/>
      <c r="P82" s="63"/>
      <c r="Q82" s="62"/>
      <c r="R82" s="62"/>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4">
        <f>total_amount_ba($B$2,$D$2,D82,F82,J82,K82,M82)</f>
        <v>2580.9</v>
      </c>
      <c r="BB82" s="39">
        <f>BA82+SUM(N82:AZ82)</f>
        <v>2580.9</v>
      </c>
      <c r="BC82" s="43" t="str">
        <f>SpellNumber(L82,BB82)</f>
        <v>INR  Two Thousand Five Hundred &amp; Eighty  and Paise Ninety Only</v>
      </c>
      <c r="IA82" s="21">
        <v>9.02</v>
      </c>
      <c r="IB82" s="21" t="s">
        <v>48</v>
      </c>
      <c r="ID82" s="21">
        <v>10</v>
      </c>
      <c r="IE82" s="22" t="s">
        <v>43</v>
      </c>
      <c r="IF82" s="22"/>
      <c r="IG82" s="22"/>
      <c r="IH82" s="22"/>
      <c r="II82" s="22"/>
    </row>
    <row r="83" spans="1:243" s="21" customFormat="1" ht="31.5">
      <c r="A83" s="44">
        <v>9.03</v>
      </c>
      <c r="B83" s="45" t="s">
        <v>136</v>
      </c>
      <c r="C83" s="30"/>
      <c r="D83" s="70"/>
      <c r="E83" s="70"/>
      <c r="F83" s="70"/>
      <c r="G83" s="70"/>
      <c r="H83" s="70"/>
      <c r="I83" s="70"/>
      <c r="J83" s="70"/>
      <c r="K83" s="70"/>
      <c r="L83" s="70"/>
      <c r="M83" s="70"/>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2"/>
      <c r="BC83" s="72"/>
      <c r="IA83" s="21">
        <v>9.03</v>
      </c>
      <c r="IB83" s="21" t="s">
        <v>136</v>
      </c>
      <c r="IE83" s="22"/>
      <c r="IF83" s="22"/>
      <c r="IG83" s="22"/>
      <c r="IH83" s="22"/>
      <c r="II83" s="22"/>
    </row>
    <row r="84" spans="1:243" s="21" customFormat="1" ht="42.75">
      <c r="A84" s="44">
        <v>9.04</v>
      </c>
      <c r="B84" s="45" t="s">
        <v>48</v>
      </c>
      <c r="C84" s="30"/>
      <c r="D84" s="30">
        <v>10</v>
      </c>
      <c r="E84" s="46" t="s">
        <v>43</v>
      </c>
      <c r="F84" s="66">
        <v>297.33</v>
      </c>
      <c r="G84" s="58"/>
      <c r="H84" s="58"/>
      <c r="I84" s="59" t="s">
        <v>33</v>
      </c>
      <c r="J84" s="60">
        <f>IF(I84="Less(-)",-1,1)</f>
        <v>1</v>
      </c>
      <c r="K84" s="58" t="s">
        <v>34</v>
      </c>
      <c r="L84" s="58" t="s">
        <v>4</v>
      </c>
      <c r="M84" s="61"/>
      <c r="N84" s="62"/>
      <c r="O84" s="62"/>
      <c r="P84" s="63"/>
      <c r="Q84" s="62"/>
      <c r="R84" s="62"/>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4">
        <f>total_amount_ba($B$2,$D$2,D84,F84,J84,K84,M84)</f>
        <v>2973.3</v>
      </c>
      <c r="BB84" s="39">
        <f>BA84+SUM(N84:AZ84)</f>
        <v>2973.3</v>
      </c>
      <c r="BC84" s="43" t="str">
        <f>SpellNumber(L84,BB84)</f>
        <v>INR  Two Thousand Nine Hundred &amp; Seventy Three  and Paise Thirty Only</v>
      </c>
      <c r="IA84" s="21">
        <v>9.04</v>
      </c>
      <c r="IB84" s="21" t="s">
        <v>48</v>
      </c>
      <c r="ID84" s="21">
        <v>10</v>
      </c>
      <c r="IE84" s="22" t="s">
        <v>43</v>
      </c>
      <c r="IF84" s="22"/>
      <c r="IG84" s="22"/>
      <c r="IH84" s="22"/>
      <c r="II84" s="22"/>
    </row>
    <row r="85" spans="1:243" s="21" customFormat="1" ht="15.75">
      <c r="A85" s="44">
        <v>9.05</v>
      </c>
      <c r="B85" s="45" t="s">
        <v>137</v>
      </c>
      <c r="C85" s="30"/>
      <c r="D85" s="70"/>
      <c r="E85" s="70"/>
      <c r="F85" s="70"/>
      <c r="G85" s="70"/>
      <c r="H85" s="70"/>
      <c r="I85" s="70"/>
      <c r="J85" s="70"/>
      <c r="K85" s="70"/>
      <c r="L85" s="70"/>
      <c r="M85" s="70"/>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2"/>
      <c r="BC85" s="72"/>
      <c r="IA85" s="21">
        <v>9.05</v>
      </c>
      <c r="IB85" s="21" t="s">
        <v>137</v>
      </c>
      <c r="IE85" s="22"/>
      <c r="IF85" s="22"/>
      <c r="IG85" s="22"/>
      <c r="IH85" s="22"/>
      <c r="II85" s="22"/>
    </row>
    <row r="86" spans="1:243" s="21" customFormat="1" ht="28.5">
      <c r="A86" s="44">
        <v>9.06</v>
      </c>
      <c r="B86" s="45" t="s">
        <v>54</v>
      </c>
      <c r="C86" s="30"/>
      <c r="D86" s="30">
        <v>2.5</v>
      </c>
      <c r="E86" s="46" t="s">
        <v>43</v>
      </c>
      <c r="F86" s="66">
        <v>221.88</v>
      </c>
      <c r="G86" s="58"/>
      <c r="H86" s="58"/>
      <c r="I86" s="59" t="s">
        <v>33</v>
      </c>
      <c r="J86" s="60">
        <f>IF(I86="Less(-)",-1,1)</f>
        <v>1</v>
      </c>
      <c r="K86" s="58" t="s">
        <v>34</v>
      </c>
      <c r="L86" s="58" t="s">
        <v>4</v>
      </c>
      <c r="M86" s="61"/>
      <c r="N86" s="62"/>
      <c r="O86" s="62"/>
      <c r="P86" s="63"/>
      <c r="Q86" s="62"/>
      <c r="R86" s="62"/>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4">
        <f>total_amount_ba($B$2,$D$2,D86,F86,J86,K86,M86)</f>
        <v>554.7</v>
      </c>
      <c r="BB86" s="39">
        <f>BA86+SUM(N86:AZ86)</f>
        <v>554.7</v>
      </c>
      <c r="BC86" s="43" t="str">
        <f>SpellNumber(L86,BB86)</f>
        <v>INR  Five Hundred &amp; Fifty Four  and Paise Seventy Only</v>
      </c>
      <c r="IA86" s="21">
        <v>9.06</v>
      </c>
      <c r="IB86" s="21" t="s">
        <v>54</v>
      </c>
      <c r="ID86" s="21">
        <v>2.5</v>
      </c>
      <c r="IE86" s="22" t="s">
        <v>43</v>
      </c>
      <c r="IF86" s="22"/>
      <c r="IG86" s="22"/>
      <c r="IH86" s="22"/>
      <c r="II86" s="22"/>
    </row>
    <row r="87" spans="1:243" s="21" customFormat="1" ht="94.5">
      <c r="A87" s="44">
        <v>9.07</v>
      </c>
      <c r="B87" s="45" t="s">
        <v>138</v>
      </c>
      <c r="C87" s="30"/>
      <c r="D87" s="70"/>
      <c r="E87" s="70"/>
      <c r="F87" s="70"/>
      <c r="G87" s="70"/>
      <c r="H87" s="70"/>
      <c r="I87" s="70"/>
      <c r="J87" s="70"/>
      <c r="K87" s="70"/>
      <c r="L87" s="70"/>
      <c r="M87" s="70"/>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2"/>
      <c r="BC87" s="72"/>
      <c r="IA87" s="21">
        <v>9.07</v>
      </c>
      <c r="IB87" s="21" t="s">
        <v>138</v>
      </c>
      <c r="IE87" s="22"/>
      <c r="IF87" s="22"/>
      <c r="IG87" s="22"/>
      <c r="IH87" s="22"/>
      <c r="II87" s="22"/>
    </row>
    <row r="88" spans="1:243" s="21" customFormat="1" ht="42.75">
      <c r="A88" s="44">
        <v>9.08</v>
      </c>
      <c r="B88" s="45" t="s">
        <v>55</v>
      </c>
      <c r="C88" s="30"/>
      <c r="D88" s="30">
        <v>70</v>
      </c>
      <c r="E88" s="46" t="s">
        <v>43</v>
      </c>
      <c r="F88" s="66">
        <v>81.32</v>
      </c>
      <c r="G88" s="58"/>
      <c r="H88" s="58"/>
      <c r="I88" s="59" t="s">
        <v>33</v>
      </c>
      <c r="J88" s="60">
        <f aca="true" t="shared" si="4" ref="J88:J150">IF(I88="Less(-)",-1,1)</f>
        <v>1</v>
      </c>
      <c r="K88" s="58" t="s">
        <v>34</v>
      </c>
      <c r="L88" s="58" t="s">
        <v>4</v>
      </c>
      <c r="M88" s="61"/>
      <c r="N88" s="62"/>
      <c r="O88" s="62"/>
      <c r="P88" s="63"/>
      <c r="Q88" s="62"/>
      <c r="R88" s="62"/>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4">
        <f aca="true" t="shared" si="5" ref="BA88:BA150">total_amount_ba($B$2,$D$2,D88,F88,J88,K88,M88)</f>
        <v>5692.4</v>
      </c>
      <c r="BB88" s="39">
        <f aca="true" t="shared" si="6" ref="BB88:BB150">BA88+SUM(N88:AZ88)</f>
        <v>5692.4</v>
      </c>
      <c r="BC88" s="43" t="str">
        <f aca="true" t="shared" si="7" ref="BC88:BC150">SpellNumber(L88,BB88)</f>
        <v>INR  Five Thousand Six Hundred &amp; Ninety Two  and Paise Forty Only</v>
      </c>
      <c r="IA88" s="21">
        <v>9.08</v>
      </c>
      <c r="IB88" s="21" t="s">
        <v>55</v>
      </c>
      <c r="ID88" s="21">
        <v>70</v>
      </c>
      <c r="IE88" s="22" t="s">
        <v>43</v>
      </c>
      <c r="IF88" s="22"/>
      <c r="IG88" s="22"/>
      <c r="IH88" s="22"/>
      <c r="II88" s="22"/>
    </row>
    <row r="89" spans="1:243" s="21" customFormat="1" ht="47.25">
      <c r="A89" s="44">
        <v>9.09</v>
      </c>
      <c r="B89" s="45" t="s">
        <v>139</v>
      </c>
      <c r="C89" s="30"/>
      <c r="D89" s="70"/>
      <c r="E89" s="70"/>
      <c r="F89" s="70"/>
      <c r="G89" s="70"/>
      <c r="H89" s="70"/>
      <c r="I89" s="70"/>
      <c r="J89" s="70"/>
      <c r="K89" s="70"/>
      <c r="L89" s="70"/>
      <c r="M89" s="70"/>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2"/>
      <c r="BC89" s="72"/>
      <c r="IA89" s="21">
        <v>9.09</v>
      </c>
      <c r="IB89" s="21" t="s">
        <v>139</v>
      </c>
      <c r="IE89" s="22"/>
      <c r="IF89" s="22"/>
      <c r="IG89" s="22"/>
      <c r="IH89" s="22"/>
      <c r="II89" s="22"/>
    </row>
    <row r="90" spans="1:243" s="21" customFormat="1" ht="28.5">
      <c r="A90" s="47">
        <v>9.1</v>
      </c>
      <c r="B90" s="45" t="s">
        <v>55</v>
      </c>
      <c r="C90" s="30"/>
      <c r="D90" s="30">
        <v>3</v>
      </c>
      <c r="E90" s="46" t="s">
        <v>43</v>
      </c>
      <c r="F90" s="66">
        <v>115.26</v>
      </c>
      <c r="G90" s="58"/>
      <c r="H90" s="58"/>
      <c r="I90" s="59" t="s">
        <v>33</v>
      </c>
      <c r="J90" s="60">
        <f t="shared" si="4"/>
        <v>1</v>
      </c>
      <c r="K90" s="58" t="s">
        <v>34</v>
      </c>
      <c r="L90" s="58" t="s">
        <v>4</v>
      </c>
      <c r="M90" s="61"/>
      <c r="N90" s="62"/>
      <c r="O90" s="62"/>
      <c r="P90" s="63"/>
      <c r="Q90" s="62"/>
      <c r="R90" s="62"/>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4">
        <f t="shared" si="5"/>
        <v>345.78</v>
      </c>
      <c r="BB90" s="39">
        <f t="shared" si="6"/>
        <v>345.78</v>
      </c>
      <c r="BC90" s="43" t="str">
        <f t="shared" si="7"/>
        <v>INR  Three Hundred &amp; Forty Five  and Paise Seventy Eight Only</v>
      </c>
      <c r="IA90" s="21">
        <v>9.1</v>
      </c>
      <c r="IB90" s="21" t="s">
        <v>55</v>
      </c>
      <c r="ID90" s="21">
        <v>3</v>
      </c>
      <c r="IE90" s="22" t="s">
        <v>43</v>
      </c>
      <c r="IF90" s="22"/>
      <c r="IG90" s="22"/>
      <c r="IH90" s="22"/>
      <c r="II90" s="22"/>
    </row>
    <row r="91" spans="1:243" s="21" customFormat="1" ht="63">
      <c r="A91" s="44">
        <v>9.11</v>
      </c>
      <c r="B91" s="45" t="s">
        <v>140</v>
      </c>
      <c r="C91" s="30"/>
      <c r="D91" s="70"/>
      <c r="E91" s="70"/>
      <c r="F91" s="70"/>
      <c r="G91" s="70"/>
      <c r="H91" s="70"/>
      <c r="I91" s="70"/>
      <c r="J91" s="70"/>
      <c r="K91" s="70"/>
      <c r="L91" s="70"/>
      <c r="M91" s="70"/>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2"/>
      <c r="BC91" s="72"/>
      <c r="IA91" s="21">
        <v>9.11</v>
      </c>
      <c r="IB91" s="21" t="s">
        <v>140</v>
      </c>
      <c r="IE91" s="22"/>
      <c r="IF91" s="22"/>
      <c r="IG91" s="22"/>
      <c r="IH91" s="22"/>
      <c r="II91" s="22"/>
    </row>
    <row r="92" spans="1:243" s="21" customFormat="1" ht="63">
      <c r="A92" s="44">
        <v>9.12</v>
      </c>
      <c r="B92" s="45" t="s">
        <v>69</v>
      </c>
      <c r="C92" s="30"/>
      <c r="D92" s="30">
        <v>3</v>
      </c>
      <c r="E92" s="46" t="s">
        <v>43</v>
      </c>
      <c r="F92" s="66">
        <v>167.82</v>
      </c>
      <c r="G92" s="58"/>
      <c r="H92" s="58"/>
      <c r="I92" s="59" t="s">
        <v>33</v>
      </c>
      <c r="J92" s="60">
        <f t="shared" si="4"/>
        <v>1</v>
      </c>
      <c r="K92" s="58" t="s">
        <v>34</v>
      </c>
      <c r="L92" s="58" t="s">
        <v>4</v>
      </c>
      <c r="M92" s="61"/>
      <c r="N92" s="62"/>
      <c r="O92" s="62"/>
      <c r="P92" s="63"/>
      <c r="Q92" s="62"/>
      <c r="R92" s="62"/>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4">
        <f t="shared" si="5"/>
        <v>503.46</v>
      </c>
      <c r="BB92" s="39">
        <f t="shared" si="6"/>
        <v>503.46</v>
      </c>
      <c r="BC92" s="43" t="str">
        <f t="shared" si="7"/>
        <v>INR  Five Hundred &amp; Three  and Paise Forty Six Only</v>
      </c>
      <c r="IA92" s="21">
        <v>9.12</v>
      </c>
      <c r="IB92" s="21" t="s">
        <v>69</v>
      </c>
      <c r="ID92" s="21">
        <v>3</v>
      </c>
      <c r="IE92" s="22" t="s">
        <v>43</v>
      </c>
      <c r="IF92" s="22"/>
      <c r="IG92" s="22"/>
      <c r="IH92" s="22"/>
      <c r="II92" s="22"/>
    </row>
    <row r="93" spans="1:243" s="21" customFormat="1" ht="94.5">
      <c r="A93" s="44">
        <v>9.13</v>
      </c>
      <c r="B93" s="45" t="s">
        <v>70</v>
      </c>
      <c r="C93" s="30"/>
      <c r="D93" s="30">
        <v>70</v>
      </c>
      <c r="E93" s="46" t="s">
        <v>43</v>
      </c>
      <c r="F93" s="66">
        <v>108.59</v>
      </c>
      <c r="G93" s="58"/>
      <c r="H93" s="58"/>
      <c r="I93" s="59" t="s">
        <v>33</v>
      </c>
      <c r="J93" s="60">
        <f t="shared" si="4"/>
        <v>1</v>
      </c>
      <c r="K93" s="58" t="s">
        <v>34</v>
      </c>
      <c r="L93" s="58" t="s">
        <v>4</v>
      </c>
      <c r="M93" s="61"/>
      <c r="N93" s="62"/>
      <c r="O93" s="62"/>
      <c r="P93" s="63"/>
      <c r="Q93" s="62"/>
      <c r="R93" s="62"/>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4">
        <f t="shared" si="5"/>
        <v>7601.3</v>
      </c>
      <c r="BB93" s="39">
        <f t="shared" si="6"/>
        <v>7601.3</v>
      </c>
      <c r="BC93" s="43" t="str">
        <f t="shared" si="7"/>
        <v>INR  Seven Thousand Six Hundred &amp; One  and Paise Thirty Only</v>
      </c>
      <c r="IA93" s="21">
        <v>9.13</v>
      </c>
      <c r="IB93" s="21" t="s">
        <v>70</v>
      </c>
      <c r="ID93" s="21">
        <v>70</v>
      </c>
      <c r="IE93" s="22" t="s">
        <v>43</v>
      </c>
      <c r="IF93" s="22"/>
      <c r="IG93" s="22"/>
      <c r="IH93" s="22"/>
      <c r="II93" s="22"/>
    </row>
    <row r="94" spans="1:243" s="21" customFormat="1" ht="31.5">
      <c r="A94" s="44">
        <v>9.14</v>
      </c>
      <c r="B94" s="45" t="s">
        <v>141</v>
      </c>
      <c r="C94" s="30"/>
      <c r="D94" s="70"/>
      <c r="E94" s="70"/>
      <c r="F94" s="70"/>
      <c r="G94" s="70"/>
      <c r="H94" s="70"/>
      <c r="I94" s="70"/>
      <c r="J94" s="70"/>
      <c r="K94" s="70"/>
      <c r="L94" s="70"/>
      <c r="M94" s="70"/>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2"/>
      <c r="BC94" s="72"/>
      <c r="IA94" s="21">
        <v>9.14</v>
      </c>
      <c r="IB94" s="21" t="s">
        <v>141</v>
      </c>
      <c r="IE94" s="22"/>
      <c r="IF94" s="22"/>
      <c r="IG94" s="22"/>
      <c r="IH94" s="22"/>
      <c r="II94" s="22"/>
    </row>
    <row r="95" spans="1:243" s="21" customFormat="1" ht="28.5">
      <c r="A95" s="44">
        <v>9.15</v>
      </c>
      <c r="B95" s="45" t="s">
        <v>142</v>
      </c>
      <c r="C95" s="30"/>
      <c r="D95" s="30">
        <v>45</v>
      </c>
      <c r="E95" s="46" t="s">
        <v>43</v>
      </c>
      <c r="F95" s="66">
        <v>16.66</v>
      </c>
      <c r="G95" s="58"/>
      <c r="H95" s="58"/>
      <c r="I95" s="59" t="s">
        <v>33</v>
      </c>
      <c r="J95" s="60">
        <f t="shared" si="4"/>
        <v>1</v>
      </c>
      <c r="K95" s="58" t="s">
        <v>34</v>
      </c>
      <c r="L95" s="58" t="s">
        <v>4</v>
      </c>
      <c r="M95" s="61"/>
      <c r="N95" s="62"/>
      <c r="O95" s="62"/>
      <c r="P95" s="63"/>
      <c r="Q95" s="62"/>
      <c r="R95" s="62"/>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4">
        <f t="shared" si="5"/>
        <v>749.7</v>
      </c>
      <c r="BB95" s="39">
        <f t="shared" si="6"/>
        <v>749.7</v>
      </c>
      <c r="BC95" s="43" t="str">
        <f t="shared" si="7"/>
        <v>INR  Seven Hundred &amp; Forty Nine  and Paise Seventy Only</v>
      </c>
      <c r="IA95" s="21">
        <v>9.15</v>
      </c>
      <c r="IB95" s="21" t="s">
        <v>142</v>
      </c>
      <c r="ID95" s="21">
        <v>45</v>
      </c>
      <c r="IE95" s="22" t="s">
        <v>43</v>
      </c>
      <c r="IF95" s="22"/>
      <c r="IG95" s="22"/>
      <c r="IH95" s="22"/>
      <c r="II95" s="22"/>
    </row>
    <row r="96" spans="1:243" s="21" customFormat="1" ht="78.75">
      <c r="A96" s="44">
        <v>9.16</v>
      </c>
      <c r="B96" s="45" t="s">
        <v>143</v>
      </c>
      <c r="C96" s="30"/>
      <c r="D96" s="70"/>
      <c r="E96" s="70"/>
      <c r="F96" s="70"/>
      <c r="G96" s="70"/>
      <c r="H96" s="70"/>
      <c r="I96" s="70"/>
      <c r="J96" s="70"/>
      <c r="K96" s="70"/>
      <c r="L96" s="70"/>
      <c r="M96" s="70"/>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2"/>
      <c r="BC96" s="72"/>
      <c r="IA96" s="21">
        <v>9.16</v>
      </c>
      <c r="IB96" s="21" t="s">
        <v>143</v>
      </c>
      <c r="IE96" s="22"/>
      <c r="IF96" s="22"/>
      <c r="IG96" s="22"/>
      <c r="IH96" s="22"/>
      <c r="II96" s="22"/>
    </row>
    <row r="97" spans="1:243" s="21" customFormat="1" ht="42.75">
      <c r="A97" s="44">
        <v>9.17</v>
      </c>
      <c r="B97" s="45" t="s">
        <v>71</v>
      </c>
      <c r="C97" s="30"/>
      <c r="D97" s="30">
        <v>107</v>
      </c>
      <c r="E97" s="46" t="s">
        <v>43</v>
      </c>
      <c r="F97" s="66">
        <v>49.8</v>
      </c>
      <c r="G97" s="58"/>
      <c r="H97" s="58"/>
      <c r="I97" s="59" t="s">
        <v>33</v>
      </c>
      <c r="J97" s="60">
        <f t="shared" si="4"/>
        <v>1</v>
      </c>
      <c r="K97" s="58" t="s">
        <v>34</v>
      </c>
      <c r="L97" s="58" t="s">
        <v>4</v>
      </c>
      <c r="M97" s="61"/>
      <c r="N97" s="62"/>
      <c r="O97" s="62"/>
      <c r="P97" s="63"/>
      <c r="Q97" s="62"/>
      <c r="R97" s="62"/>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4">
        <f t="shared" si="5"/>
        <v>5328.6</v>
      </c>
      <c r="BB97" s="39">
        <f t="shared" si="6"/>
        <v>5328.6</v>
      </c>
      <c r="BC97" s="43" t="str">
        <f t="shared" si="7"/>
        <v>INR  Five Thousand Three Hundred &amp; Twenty Eight  and Paise Sixty Only</v>
      </c>
      <c r="IA97" s="21">
        <v>9.17</v>
      </c>
      <c r="IB97" s="21" t="s">
        <v>71</v>
      </c>
      <c r="ID97" s="21">
        <v>107</v>
      </c>
      <c r="IE97" s="22" t="s">
        <v>43</v>
      </c>
      <c r="IF97" s="22"/>
      <c r="IG97" s="22"/>
      <c r="IH97" s="22"/>
      <c r="II97" s="22"/>
    </row>
    <row r="98" spans="1:243" s="21" customFormat="1" ht="94.5">
      <c r="A98" s="44">
        <v>9.18</v>
      </c>
      <c r="B98" s="45" t="s">
        <v>72</v>
      </c>
      <c r="C98" s="30"/>
      <c r="D98" s="30">
        <v>70</v>
      </c>
      <c r="E98" s="46" t="s">
        <v>43</v>
      </c>
      <c r="F98" s="66">
        <v>18.28</v>
      </c>
      <c r="G98" s="58"/>
      <c r="H98" s="58"/>
      <c r="I98" s="59" t="s">
        <v>33</v>
      </c>
      <c r="J98" s="60">
        <f t="shared" si="4"/>
        <v>1</v>
      </c>
      <c r="K98" s="58" t="s">
        <v>34</v>
      </c>
      <c r="L98" s="58" t="s">
        <v>4</v>
      </c>
      <c r="M98" s="61"/>
      <c r="N98" s="62"/>
      <c r="O98" s="62"/>
      <c r="P98" s="63"/>
      <c r="Q98" s="62"/>
      <c r="R98" s="62"/>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4">
        <f t="shared" si="5"/>
        <v>1279.6</v>
      </c>
      <c r="BB98" s="39">
        <f t="shared" si="6"/>
        <v>1279.6</v>
      </c>
      <c r="BC98" s="43" t="str">
        <f t="shared" si="7"/>
        <v>INR  One Thousand Two Hundred &amp; Seventy Nine  and Paise Sixty Only</v>
      </c>
      <c r="IA98" s="21">
        <v>9.18</v>
      </c>
      <c r="IB98" s="21" t="s">
        <v>72</v>
      </c>
      <c r="ID98" s="21">
        <v>70</v>
      </c>
      <c r="IE98" s="22" t="s">
        <v>43</v>
      </c>
      <c r="IF98" s="22"/>
      <c r="IG98" s="22"/>
      <c r="IH98" s="22"/>
      <c r="II98" s="22"/>
    </row>
    <row r="99" spans="1:243" s="21" customFormat="1" ht="63">
      <c r="A99" s="44">
        <v>9.19</v>
      </c>
      <c r="B99" s="45" t="s">
        <v>140</v>
      </c>
      <c r="C99" s="30"/>
      <c r="D99" s="70"/>
      <c r="E99" s="70"/>
      <c r="F99" s="70"/>
      <c r="G99" s="70"/>
      <c r="H99" s="70"/>
      <c r="I99" s="70"/>
      <c r="J99" s="70"/>
      <c r="K99" s="70"/>
      <c r="L99" s="70"/>
      <c r="M99" s="70"/>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2"/>
      <c r="BC99" s="72"/>
      <c r="IA99" s="21">
        <v>9.19</v>
      </c>
      <c r="IB99" s="21" t="s">
        <v>140</v>
      </c>
      <c r="IE99" s="22"/>
      <c r="IF99" s="22"/>
      <c r="IG99" s="22"/>
      <c r="IH99" s="22"/>
      <c r="II99" s="22"/>
    </row>
    <row r="100" spans="1:243" s="21" customFormat="1" ht="42.75">
      <c r="A100" s="47">
        <v>9.2</v>
      </c>
      <c r="B100" s="45" t="s">
        <v>73</v>
      </c>
      <c r="C100" s="30"/>
      <c r="D100" s="30">
        <v>41</v>
      </c>
      <c r="E100" s="46" t="s">
        <v>43</v>
      </c>
      <c r="F100" s="66">
        <v>75.89</v>
      </c>
      <c r="G100" s="58"/>
      <c r="H100" s="58"/>
      <c r="I100" s="59" t="s">
        <v>33</v>
      </c>
      <c r="J100" s="60">
        <f t="shared" si="4"/>
        <v>1</v>
      </c>
      <c r="K100" s="58" t="s">
        <v>34</v>
      </c>
      <c r="L100" s="58" t="s">
        <v>4</v>
      </c>
      <c r="M100" s="61"/>
      <c r="N100" s="62"/>
      <c r="O100" s="62"/>
      <c r="P100" s="63"/>
      <c r="Q100" s="62"/>
      <c r="R100" s="62"/>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4">
        <f t="shared" si="5"/>
        <v>3111.49</v>
      </c>
      <c r="BB100" s="39">
        <f t="shared" si="6"/>
        <v>3111.49</v>
      </c>
      <c r="BC100" s="43" t="str">
        <f t="shared" si="7"/>
        <v>INR  Three Thousand One Hundred &amp; Eleven  and Paise Forty Nine Only</v>
      </c>
      <c r="IA100" s="21">
        <v>9.2</v>
      </c>
      <c r="IB100" s="21" t="s">
        <v>73</v>
      </c>
      <c r="ID100" s="21">
        <v>41</v>
      </c>
      <c r="IE100" s="22" t="s">
        <v>43</v>
      </c>
      <c r="IF100" s="22"/>
      <c r="IG100" s="22"/>
      <c r="IH100" s="22"/>
      <c r="II100" s="22"/>
    </row>
    <row r="101" spans="1:243" s="21" customFormat="1" ht="47.25">
      <c r="A101" s="44">
        <v>9.21</v>
      </c>
      <c r="B101" s="45" t="s">
        <v>144</v>
      </c>
      <c r="C101" s="30"/>
      <c r="D101" s="70"/>
      <c r="E101" s="70"/>
      <c r="F101" s="70"/>
      <c r="G101" s="70"/>
      <c r="H101" s="70"/>
      <c r="I101" s="70"/>
      <c r="J101" s="70"/>
      <c r="K101" s="70"/>
      <c r="L101" s="70"/>
      <c r="M101" s="70"/>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2"/>
      <c r="BC101" s="72"/>
      <c r="IA101" s="21">
        <v>9.21</v>
      </c>
      <c r="IB101" s="21" t="s">
        <v>144</v>
      </c>
      <c r="IE101" s="22"/>
      <c r="IF101" s="22"/>
      <c r="IG101" s="22"/>
      <c r="IH101" s="22"/>
      <c r="II101" s="22"/>
    </row>
    <row r="102" spans="1:243" s="21" customFormat="1" ht="47.25">
      <c r="A102" s="44">
        <v>9.22</v>
      </c>
      <c r="B102" s="45" t="s">
        <v>74</v>
      </c>
      <c r="C102" s="30"/>
      <c r="D102" s="30">
        <v>65</v>
      </c>
      <c r="E102" s="46" t="s">
        <v>43</v>
      </c>
      <c r="F102" s="66">
        <v>95.22</v>
      </c>
      <c r="G102" s="58"/>
      <c r="H102" s="58"/>
      <c r="I102" s="59" t="s">
        <v>33</v>
      </c>
      <c r="J102" s="60">
        <f t="shared" si="4"/>
        <v>1</v>
      </c>
      <c r="K102" s="58" t="s">
        <v>34</v>
      </c>
      <c r="L102" s="58" t="s">
        <v>4</v>
      </c>
      <c r="M102" s="61"/>
      <c r="N102" s="62"/>
      <c r="O102" s="62"/>
      <c r="P102" s="63"/>
      <c r="Q102" s="62"/>
      <c r="R102" s="62"/>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4">
        <f t="shared" si="5"/>
        <v>6189.3</v>
      </c>
      <c r="BB102" s="39">
        <f t="shared" si="6"/>
        <v>6189.3</v>
      </c>
      <c r="BC102" s="43" t="str">
        <f t="shared" si="7"/>
        <v>INR  Six Thousand One Hundred &amp; Eighty Nine  and Paise Thirty Only</v>
      </c>
      <c r="IA102" s="21">
        <v>9.22</v>
      </c>
      <c r="IB102" s="21" t="s">
        <v>74</v>
      </c>
      <c r="ID102" s="21">
        <v>65</v>
      </c>
      <c r="IE102" s="22" t="s">
        <v>43</v>
      </c>
      <c r="IF102" s="22"/>
      <c r="IG102" s="22"/>
      <c r="IH102" s="22"/>
      <c r="II102" s="22"/>
    </row>
    <row r="103" spans="1:243" s="21" customFormat="1" ht="15.75">
      <c r="A103" s="44">
        <v>10</v>
      </c>
      <c r="B103" s="45" t="s">
        <v>145</v>
      </c>
      <c r="C103" s="30"/>
      <c r="D103" s="70"/>
      <c r="E103" s="70"/>
      <c r="F103" s="70"/>
      <c r="G103" s="70"/>
      <c r="H103" s="70"/>
      <c r="I103" s="70"/>
      <c r="J103" s="70"/>
      <c r="K103" s="70"/>
      <c r="L103" s="70"/>
      <c r="M103" s="70"/>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2"/>
      <c r="BC103" s="72"/>
      <c r="IA103" s="21">
        <v>10</v>
      </c>
      <c r="IB103" s="21" t="s">
        <v>145</v>
      </c>
      <c r="IE103" s="22"/>
      <c r="IF103" s="22"/>
      <c r="IG103" s="22"/>
      <c r="IH103" s="22"/>
      <c r="II103" s="22"/>
    </row>
    <row r="104" spans="1:243" s="21" customFormat="1" ht="112.5" customHeight="1">
      <c r="A104" s="44">
        <v>10.01</v>
      </c>
      <c r="B104" s="45" t="s">
        <v>146</v>
      </c>
      <c r="C104" s="30"/>
      <c r="D104" s="70"/>
      <c r="E104" s="70"/>
      <c r="F104" s="70"/>
      <c r="G104" s="70"/>
      <c r="H104" s="70"/>
      <c r="I104" s="70"/>
      <c r="J104" s="70"/>
      <c r="K104" s="70"/>
      <c r="L104" s="70"/>
      <c r="M104" s="70"/>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2"/>
      <c r="BC104" s="72"/>
      <c r="IA104" s="21">
        <v>10.01</v>
      </c>
      <c r="IB104" s="21" t="s">
        <v>146</v>
      </c>
      <c r="IE104" s="22"/>
      <c r="IF104" s="22"/>
      <c r="IG104" s="22"/>
      <c r="IH104" s="22"/>
      <c r="II104" s="22"/>
    </row>
    <row r="105" spans="1:243" s="21" customFormat="1" ht="42.75">
      <c r="A105" s="44">
        <v>10.02</v>
      </c>
      <c r="B105" s="45" t="s">
        <v>75</v>
      </c>
      <c r="C105" s="30"/>
      <c r="D105" s="30">
        <v>11</v>
      </c>
      <c r="E105" s="46" t="s">
        <v>43</v>
      </c>
      <c r="F105" s="66">
        <v>419.11</v>
      </c>
      <c r="G105" s="58"/>
      <c r="H105" s="58"/>
      <c r="I105" s="59" t="s">
        <v>33</v>
      </c>
      <c r="J105" s="60">
        <f t="shared" si="4"/>
        <v>1</v>
      </c>
      <c r="K105" s="58" t="s">
        <v>34</v>
      </c>
      <c r="L105" s="58" t="s">
        <v>4</v>
      </c>
      <c r="M105" s="61"/>
      <c r="N105" s="62"/>
      <c r="O105" s="62"/>
      <c r="P105" s="63"/>
      <c r="Q105" s="62"/>
      <c r="R105" s="62"/>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4">
        <f t="shared" si="5"/>
        <v>4610.21</v>
      </c>
      <c r="BB105" s="39">
        <f t="shared" si="6"/>
        <v>4610.21</v>
      </c>
      <c r="BC105" s="43" t="str">
        <f t="shared" si="7"/>
        <v>INR  Four Thousand Six Hundred &amp; Ten  and Paise Twenty One Only</v>
      </c>
      <c r="IA105" s="21">
        <v>10.02</v>
      </c>
      <c r="IB105" s="21" t="s">
        <v>75</v>
      </c>
      <c r="ID105" s="21">
        <v>11</v>
      </c>
      <c r="IE105" s="22" t="s">
        <v>43</v>
      </c>
      <c r="IF105" s="22"/>
      <c r="IG105" s="22"/>
      <c r="IH105" s="22"/>
      <c r="II105" s="22"/>
    </row>
    <row r="106" spans="1:243" s="21" customFormat="1" ht="63">
      <c r="A106" s="44">
        <v>10.03</v>
      </c>
      <c r="B106" s="45" t="s">
        <v>147</v>
      </c>
      <c r="C106" s="30"/>
      <c r="D106" s="30">
        <v>45</v>
      </c>
      <c r="E106" s="46" t="s">
        <v>43</v>
      </c>
      <c r="F106" s="66">
        <v>2.5</v>
      </c>
      <c r="G106" s="58"/>
      <c r="H106" s="58"/>
      <c r="I106" s="59" t="s">
        <v>33</v>
      </c>
      <c r="J106" s="60">
        <f t="shared" si="4"/>
        <v>1</v>
      </c>
      <c r="K106" s="58" t="s">
        <v>34</v>
      </c>
      <c r="L106" s="58" t="s">
        <v>4</v>
      </c>
      <c r="M106" s="61"/>
      <c r="N106" s="62"/>
      <c r="O106" s="62"/>
      <c r="P106" s="63"/>
      <c r="Q106" s="62"/>
      <c r="R106" s="62"/>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4">
        <f t="shared" si="5"/>
        <v>112.5</v>
      </c>
      <c r="BB106" s="39">
        <f t="shared" si="6"/>
        <v>112.5</v>
      </c>
      <c r="BC106" s="43" t="str">
        <f t="shared" si="7"/>
        <v>INR  One Hundred &amp; Twelve  and Paise Fifty Only</v>
      </c>
      <c r="IA106" s="21">
        <v>10.03</v>
      </c>
      <c r="IB106" s="21" t="s">
        <v>147</v>
      </c>
      <c r="ID106" s="21">
        <v>45</v>
      </c>
      <c r="IE106" s="22" t="s">
        <v>43</v>
      </c>
      <c r="IF106" s="22"/>
      <c r="IG106" s="22"/>
      <c r="IH106" s="22"/>
      <c r="II106" s="22"/>
    </row>
    <row r="107" spans="1:243" s="21" customFormat="1" ht="15.75">
      <c r="A107" s="44">
        <v>11</v>
      </c>
      <c r="B107" s="45" t="s">
        <v>148</v>
      </c>
      <c r="C107" s="30"/>
      <c r="D107" s="70"/>
      <c r="E107" s="70"/>
      <c r="F107" s="70"/>
      <c r="G107" s="70"/>
      <c r="H107" s="70"/>
      <c r="I107" s="70"/>
      <c r="J107" s="70"/>
      <c r="K107" s="70"/>
      <c r="L107" s="70"/>
      <c r="M107" s="70"/>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2"/>
      <c r="BC107" s="72"/>
      <c r="IA107" s="21">
        <v>11</v>
      </c>
      <c r="IB107" s="21" t="s">
        <v>148</v>
      </c>
      <c r="IE107" s="22"/>
      <c r="IF107" s="22"/>
      <c r="IG107" s="22"/>
      <c r="IH107" s="22"/>
      <c r="II107" s="22"/>
    </row>
    <row r="108" spans="1:243" s="21" customFormat="1" ht="63">
      <c r="A108" s="44">
        <v>11.01</v>
      </c>
      <c r="B108" s="45" t="s">
        <v>76</v>
      </c>
      <c r="C108" s="30"/>
      <c r="D108" s="30">
        <v>3.5</v>
      </c>
      <c r="E108" s="46" t="s">
        <v>46</v>
      </c>
      <c r="F108" s="66">
        <v>615.48</v>
      </c>
      <c r="G108" s="58"/>
      <c r="H108" s="58"/>
      <c r="I108" s="59" t="s">
        <v>33</v>
      </c>
      <c r="J108" s="60">
        <f t="shared" si="4"/>
        <v>1</v>
      </c>
      <c r="K108" s="58" t="s">
        <v>34</v>
      </c>
      <c r="L108" s="58" t="s">
        <v>4</v>
      </c>
      <c r="M108" s="61"/>
      <c r="N108" s="62"/>
      <c r="O108" s="62"/>
      <c r="P108" s="63"/>
      <c r="Q108" s="62"/>
      <c r="R108" s="62"/>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4">
        <f t="shared" si="5"/>
        <v>2154.18</v>
      </c>
      <c r="BB108" s="39">
        <f t="shared" si="6"/>
        <v>2154.18</v>
      </c>
      <c r="BC108" s="43" t="str">
        <f t="shared" si="7"/>
        <v>INR  Two Thousand One Hundred &amp; Fifty Four  and Paise Eighteen Only</v>
      </c>
      <c r="IA108" s="21">
        <v>11.01</v>
      </c>
      <c r="IB108" s="21" t="s">
        <v>76</v>
      </c>
      <c r="ID108" s="21">
        <v>3.5</v>
      </c>
      <c r="IE108" s="22" t="s">
        <v>46</v>
      </c>
      <c r="IF108" s="22"/>
      <c r="IG108" s="22"/>
      <c r="IH108" s="22"/>
      <c r="II108" s="22"/>
    </row>
    <row r="109" spans="1:243" s="21" customFormat="1" ht="78.75">
      <c r="A109" s="44">
        <v>11.02</v>
      </c>
      <c r="B109" s="45" t="s">
        <v>149</v>
      </c>
      <c r="C109" s="30"/>
      <c r="D109" s="70"/>
      <c r="E109" s="70"/>
      <c r="F109" s="70"/>
      <c r="G109" s="70"/>
      <c r="H109" s="70"/>
      <c r="I109" s="70"/>
      <c r="J109" s="70"/>
      <c r="K109" s="70"/>
      <c r="L109" s="70"/>
      <c r="M109" s="70"/>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2"/>
      <c r="BC109" s="72"/>
      <c r="IA109" s="21">
        <v>11.02</v>
      </c>
      <c r="IB109" s="21" t="s">
        <v>149</v>
      </c>
      <c r="IE109" s="22"/>
      <c r="IF109" s="22"/>
      <c r="IG109" s="22"/>
      <c r="IH109" s="22"/>
      <c r="II109" s="22"/>
    </row>
    <row r="110" spans="1:243" s="21" customFormat="1" ht="42.75">
      <c r="A110" s="44">
        <v>11.03</v>
      </c>
      <c r="B110" s="45" t="s">
        <v>56</v>
      </c>
      <c r="C110" s="30"/>
      <c r="D110" s="30">
        <v>1.5</v>
      </c>
      <c r="E110" s="46" t="s">
        <v>46</v>
      </c>
      <c r="F110" s="66">
        <v>1759.84</v>
      </c>
      <c r="G110" s="58"/>
      <c r="H110" s="58"/>
      <c r="I110" s="59" t="s">
        <v>33</v>
      </c>
      <c r="J110" s="60">
        <f t="shared" si="4"/>
        <v>1</v>
      </c>
      <c r="K110" s="58" t="s">
        <v>34</v>
      </c>
      <c r="L110" s="58" t="s">
        <v>4</v>
      </c>
      <c r="M110" s="61"/>
      <c r="N110" s="62"/>
      <c r="O110" s="62"/>
      <c r="P110" s="63"/>
      <c r="Q110" s="62"/>
      <c r="R110" s="62"/>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4">
        <f t="shared" si="5"/>
        <v>2639.76</v>
      </c>
      <c r="BB110" s="39">
        <f t="shared" si="6"/>
        <v>2639.76</v>
      </c>
      <c r="BC110" s="43" t="str">
        <f t="shared" si="7"/>
        <v>INR  Two Thousand Six Hundred &amp; Thirty Nine  and Paise Seventy Six Only</v>
      </c>
      <c r="IA110" s="21">
        <v>11.03</v>
      </c>
      <c r="IB110" s="21" t="s">
        <v>56</v>
      </c>
      <c r="ID110" s="21">
        <v>1.5</v>
      </c>
      <c r="IE110" s="22" t="s">
        <v>46</v>
      </c>
      <c r="IF110" s="22"/>
      <c r="IG110" s="22"/>
      <c r="IH110" s="22"/>
      <c r="II110" s="22"/>
    </row>
    <row r="111" spans="1:243" s="21" customFormat="1" ht="94.5">
      <c r="A111" s="44">
        <v>11.04</v>
      </c>
      <c r="B111" s="45" t="s">
        <v>150</v>
      </c>
      <c r="C111" s="30"/>
      <c r="D111" s="30">
        <v>0.5</v>
      </c>
      <c r="E111" s="46" t="s">
        <v>46</v>
      </c>
      <c r="F111" s="66">
        <v>2567.38</v>
      </c>
      <c r="G111" s="58"/>
      <c r="H111" s="58"/>
      <c r="I111" s="59" t="s">
        <v>33</v>
      </c>
      <c r="J111" s="60">
        <f t="shared" si="4"/>
        <v>1</v>
      </c>
      <c r="K111" s="58" t="s">
        <v>34</v>
      </c>
      <c r="L111" s="58" t="s">
        <v>4</v>
      </c>
      <c r="M111" s="61"/>
      <c r="N111" s="62"/>
      <c r="O111" s="62"/>
      <c r="P111" s="63"/>
      <c r="Q111" s="62"/>
      <c r="R111" s="62"/>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4">
        <f t="shared" si="5"/>
        <v>1283.69</v>
      </c>
      <c r="BB111" s="39">
        <f t="shared" si="6"/>
        <v>1283.69</v>
      </c>
      <c r="BC111" s="43" t="str">
        <f t="shared" si="7"/>
        <v>INR  One Thousand Two Hundred &amp; Eighty Three  and Paise Sixty Nine Only</v>
      </c>
      <c r="IA111" s="21">
        <v>11.04</v>
      </c>
      <c r="IB111" s="21" t="s">
        <v>150</v>
      </c>
      <c r="ID111" s="21">
        <v>0.5</v>
      </c>
      <c r="IE111" s="22" t="s">
        <v>46</v>
      </c>
      <c r="IF111" s="22"/>
      <c r="IG111" s="22"/>
      <c r="IH111" s="22"/>
      <c r="II111" s="22"/>
    </row>
    <row r="112" spans="1:243" s="21" customFormat="1" ht="94.5">
      <c r="A112" s="44">
        <v>11.05</v>
      </c>
      <c r="B112" s="45" t="s">
        <v>151</v>
      </c>
      <c r="C112" s="30"/>
      <c r="D112" s="70"/>
      <c r="E112" s="70"/>
      <c r="F112" s="70"/>
      <c r="G112" s="70"/>
      <c r="H112" s="70"/>
      <c r="I112" s="70"/>
      <c r="J112" s="70"/>
      <c r="K112" s="70"/>
      <c r="L112" s="70"/>
      <c r="M112" s="70"/>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2"/>
      <c r="BC112" s="72"/>
      <c r="IA112" s="21">
        <v>11.05</v>
      </c>
      <c r="IB112" s="21" t="s">
        <v>151</v>
      </c>
      <c r="IE112" s="22"/>
      <c r="IF112" s="22"/>
      <c r="IG112" s="22"/>
      <c r="IH112" s="22"/>
      <c r="II112" s="22"/>
    </row>
    <row r="113" spans="1:243" s="21" customFormat="1" ht="42.75">
      <c r="A113" s="44">
        <v>11.06</v>
      </c>
      <c r="B113" s="45" t="s">
        <v>49</v>
      </c>
      <c r="C113" s="30"/>
      <c r="D113" s="30">
        <v>1.5</v>
      </c>
      <c r="E113" s="46" t="s">
        <v>46</v>
      </c>
      <c r="F113" s="66">
        <v>1489.22</v>
      </c>
      <c r="G113" s="58"/>
      <c r="H113" s="58"/>
      <c r="I113" s="59" t="s">
        <v>33</v>
      </c>
      <c r="J113" s="60">
        <f t="shared" si="4"/>
        <v>1</v>
      </c>
      <c r="K113" s="58" t="s">
        <v>34</v>
      </c>
      <c r="L113" s="58" t="s">
        <v>4</v>
      </c>
      <c r="M113" s="61"/>
      <c r="N113" s="62"/>
      <c r="O113" s="62"/>
      <c r="P113" s="63"/>
      <c r="Q113" s="62"/>
      <c r="R113" s="62"/>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4">
        <f t="shared" si="5"/>
        <v>2233.83</v>
      </c>
      <c r="BB113" s="39">
        <f t="shared" si="6"/>
        <v>2233.83</v>
      </c>
      <c r="BC113" s="43" t="str">
        <f t="shared" si="7"/>
        <v>INR  Two Thousand Two Hundred &amp; Thirty Three  and Paise Eighty Three Only</v>
      </c>
      <c r="IA113" s="21">
        <v>11.06</v>
      </c>
      <c r="IB113" s="21" t="s">
        <v>49</v>
      </c>
      <c r="ID113" s="21">
        <v>1.5</v>
      </c>
      <c r="IE113" s="22" t="s">
        <v>46</v>
      </c>
      <c r="IF113" s="22"/>
      <c r="IG113" s="22"/>
      <c r="IH113" s="22"/>
      <c r="II113" s="22"/>
    </row>
    <row r="114" spans="1:243" s="21" customFormat="1" ht="78.75">
      <c r="A114" s="44">
        <v>11.07</v>
      </c>
      <c r="B114" s="45" t="s">
        <v>152</v>
      </c>
      <c r="C114" s="30"/>
      <c r="D114" s="70"/>
      <c r="E114" s="70"/>
      <c r="F114" s="70"/>
      <c r="G114" s="70"/>
      <c r="H114" s="70"/>
      <c r="I114" s="70"/>
      <c r="J114" s="70"/>
      <c r="K114" s="70"/>
      <c r="L114" s="70"/>
      <c r="M114" s="70"/>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2"/>
      <c r="BC114" s="72"/>
      <c r="IA114" s="21">
        <v>11.07</v>
      </c>
      <c r="IB114" s="21" t="s">
        <v>152</v>
      </c>
      <c r="IE114" s="22"/>
      <c r="IF114" s="22"/>
      <c r="IG114" s="22"/>
      <c r="IH114" s="22"/>
      <c r="II114" s="22"/>
    </row>
    <row r="115" spans="1:243" s="21" customFormat="1" ht="42.75">
      <c r="A115" s="44">
        <v>11.08</v>
      </c>
      <c r="B115" s="45" t="s">
        <v>77</v>
      </c>
      <c r="C115" s="30"/>
      <c r="D115" s="30">
        <v>7</v>
      </c>
      <c r="E115" s="46" t="s">
        <v>47</v>
      </c>
      <c r="F115" s="66">
        <v>265.41</v>
      </c>
      <c r="G115" s="58"/>
      <c r="H115" s="58"/>
      <c r="I115" s="59" t="s">
        <v>33</v>
      </c>
      <c r="J115" s="60">
        <f t="shared" si="4"/>
        <v>1</v>
      </c>
      <c r="K115" s="58" t="s">
        <v>34</v>
      </c>
      <c r="L115" s="58" t="s">
        <v>4</v>
      </c>
      <c r="M115" s="61"/>
      <c r="N115" s="62"/>
      <c r="O115" s="62"/>
      <c r="P115" s="63"/>
      <c r="Q115" s="62"/>
      <c r="R115" s="62"/>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4">
        <f t="shared" si="5"/>
        <v>1857.87</v>
      </c>
      <c r="BB115" s="39">
        <f t="shared" si="6"/>
        <v>1857.87</v>
      </c>
      <c r="BC115" s="43" t="str">
        <f t="shared" si="7"/>
        <v>INR  One Thousand Eight Hundred &amp; Fifty Seven  and Paise Eighty Seven Only</v>
      </c>
      <c r="IA115" s="21">
        <v>11.08</v>
      </c>
      <c r="IB115" s="21" t="s">
        <v>77</v>
      </c>
      <c r="ID115" s="21">
        <v>7</v>
      </c>
      <c r="IE115" s="22" t="s">
        <v>47</v>
      </c>
      <c r="IF115" s="22"/>
      <c r="IG115" s="22"/>
      <c r="IH115" s="22"/>
      <c r="II115" s="22"/>
    </row>
    <row r="116" spans="1:243" s="21" customFormat="1" ht="63">
      <c r="A116" s="44">
        <v>11.09</v>
      </c>
      <c r="B116" s="45" t="s">
        <v>153</v>
      </c>
      <c r="C116" s="30"/>
      <c r="D116" s="30">
        <v>7</v>
      </c>
      <c r="E116" s="46" t="s">
        <v>57</v>
      </c>
      <c r="F116" s="66">
        <v>26.61</v>
      </c>
      <c r="G116" s="58"/>
      <c r="H116" s="58"/>
      <c r="I116" s="59" t="s">
        <v>33</v>
      </c>
      <c r="J116" s="60">
        <f t="shared" si="4"/>
        <v>1</v>
      </c>
      <c r="K116" s="58" t="s">
        <v>34</v>
      </c>
      <c r="L116" s="58" t="s">
        <v>4</v>
      </c>
      <c r="M116" s="61"/>
      <c r="N116" s="62"/>
      <c r="O116" s="62"/>
      <c r="P116" s="63"/>
      <c r="Q116" s="62"/>
      <c r="R116" s="62"/>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4">
        <f t="shared" si="5"/>
        <v>186.27</v>
      </c>
      <c r="BB116" s="39">
        <f t="shared" si="6"/>
        <v>186.27</v>
      </c>
      <c r="BC116" s="43" t="str">
        <f t="shared" si="7"/>
        <v>INR  One Hundred &amp; Eighty Six  and Paise Twenty Seven Only</v>
      </c>
      <c r="IA116" s="21">
        <v>11.09</v>
      </c>
      <c r="IB116" s="21" t="s">
        <v>153</v>
      </c>
      <c r="ID116" s="21">
        <v>7</v>
      </c>
      <c r="IE116" s="22" t="s">
        <v>57</v>
      </c>
      <c r="IF116" s="22"/>
      <c r="IG116" s="22"/>
      <c r="IH116" s="22"/>
      <c r="II116" s="22"/>
    </row>
    <row r="117" spans="1:243" s="21" customFormat="1" ht="78.75">
      <c r="A117" s="47">
        <v>11.1</v>
      </c>
      <c r="B117" s="45" t="s">
        <v>78</v>
      </c>
      <c r="C117" s="30"/>
      <c r="D117" s="30">
        <v>17</v>
      </c>
      <c r="E117" s="46" t="s">
        <v>43</v>
      </c>
      <c r="F117" s="66">
        <v>39.5</v>
      </c>
      <c r="G117" s="58"/>
      <c r="H117" s="58"/>
      <c r="I117" s="59" t="s">
        <v>33</v>
      </c>
      <c r="J117" s="60">
        <f t="shared" si="4"/>
        <v>1</v>
      </c>
      <c r="K117" s="58" t="s">
        <v>34</v>
      </c>
      <c r="L117" s="58" t="s">
        <v>4</v>
      </c>
      <c r="M117" s="61"/>
      <c r="N117" s="62"/>
      <c r="O117" s="62"/>
      <c r="P117" s="63"/>
      <c r="Q117" s="62"/>
      <c r="R117" s="62"/>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4">
        <f t="shared" si="5"/>
        <v>671.5</v>
      </c>
      <c r="BB117" s="39">
        <f t="shared" si="6"/>
        <v>671.5</v>
      </c>
      <c r="BC117" s="43" t="str">
        <f t="shared" si="7"/>
        <v>INR  Six Hundred &amp; Seventy One  and Paise Fifty Only</v>
      </c>
      <c r="IA117" s="21">
        <v>11.1</v>
      </c>
      <c r="IB117" s="21" t="s">
        <v>78</v>
      </c>
      <c r="ID117" s="21">
        <v>17</v>
      </c>
      <c r="IE117" s="22" t="s">
        <v>43</v>
      </c>
      <c r="IF117" s="22"/>
      <c r="IG117" s="22"/>
      <c r="IH117" s="22"/>
      <c r="II117" s="22"/>
    </row>
    <row r="118" spans="1:243" s="21" customFormat="1" ht="141.75">
      <c r="A118" s="44">
        <v>11.11</v>
      </c>
      <c r="B118" s="45" t="s">
        <v>79</v>
      </c>
      <c r="C118" s="30"/>
      <c r="D118" s="30">
        <v>2</v>
      </c>
      <c r="E118" s="46" t="s">
        <v>46</v>
      </c>
      <c r="F118" s="66">
        <v>192.33</v>
      </c>
      <c r="G118" s="58"/>
      <c r="H118" s="58"/>
      <c r="I118" s="59" t="s">
        <v>33</v>
      </c>
      <c r="J118" s="60">
        <f t="shared" si="4"/>
        <v>1</v>
      </c>
      <c r="K118" s="58" t="s">
        <v>34</v>
      </c>
      <c r="L118" s="58" t="s">
        <v>4</v>
      </c>
      <c r="M118" s="61"/>
      <c r="N118" s="62"/>
      <c r="O118" s="62"/>
      <c r="P118" s="63"/>
      <c r="Q118" s="62"/>
      <c r="R118" s="62"/>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4">
        <f t="shared" si="5"/>
        <v>384.66</v>
      </c>
      <c r="BB118" s="39">
        <f t="shared" si="6"/>
        <v>384.66</v>
      </c>
      <c r="BC118" s="43" t="str">
        <f t="shared" si="7"/>
        <v>INR  Three Hundred &amp; Eighty Four  and Paise Sixty Six Only</v>
      </c>
      <c r="IA118" s="21">
        <v>11.11</v>
      </c>
      <c r="IB118" s="21" t="s">
        <v>79</v>
      </c>
      <c r="ID118" s="21">
        <v>2</v>
      </c>
      <c r="IE118" s="22" t="s">
        <v>46</v>
      </c>
      <c r="IF118" s="22"/>
      <c r="IG118" s="22"/>
      <c r="IH118" s="22"/>
      <c r="II118" s="22"/>
    </row>
    <row r="119" spans="1:243" s="21" customFormat="1" ht="15.75">
      <c r="A119" s="44">
        <v>12</v>
      </c>
      <c r="B119" s="45" t="s">
        <v>154</v>
      </c>
      <c r="C119" s="30"/>
      <c r="D119" s="70"/>
      <c r="E119" s="70"/>
      <c r="F119" s="70"/>
      <c r="G119" s="70"/>
      <c r="H119" s="70"/>
      <c r="I119" s="70"/>
      <c r="J119" s="70"/>
      <c r="K119" s="70"/>
      <c r="L119" s="70"/>
      <c r="M119" s="70"/>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2"/>
      <c r="BC119" s="72"/>
      <c r="IA119" s="21">
        <v>12</v>
      </c>
      <c r="IB119" s="21" t="s">
        <v>154</v>
      </c>
      <c r="IE119" s="22"/>
      <c r="IF119" s="22"/>
      <c r="IG119" s="22"/>
      <c r="IH119" s="22"/>
      <c r="II119" s="22"/>
    </row>
    <row r="120" spans="1:243" s="21" customFormat="1" ht="267.75">
      <c r="A120" s="44">
        <v>12.01</v>
      </c>
      <c r="B120" s="45" t="s">
        <v>155</v>
      </c>
      <c r="C120" s="30"/>
      <c r="D120" s="70"/>
      <c r="E120" s="70"/>
      <c r="F120" s="70"/>
      <c r="G120" s="70"/>
      <c r="H120" s="70"/>
      <c r="I120" s="70"/>
      <c r="J120" s="70"/>
      <c r="K120" s="70"/>
      <c r="L120" s="70"/>
      <c r="M120" s="70"/>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2"/>
      <c r="BC120" s="72"/>
      <c r="IA120" s="21">
        <v>12.01</v>
      </c>
      <c r="IB120" s="21" t="s">
        <v>155</v>
      </c>
      <c r="IE120" s="22"/>
      <c r="IF120" s="22"/>
      <c r="IG120" s="22"/>
      <c r="IH120" s="22"/>
      <c r="II120" s="22"/>
    </row>
    <row r="121" spans="1:243" s="21" customFormat="1" ht="42.75">
      <c r="A121" s="44">
        <v>12.02</v>
      </c>
      <c r="B121" s="45" t="s">
        <v>156</v>
      </c>
      <c r="C121" s="30"/>
      <c r="D121" s="30">
        <v>170</v>
      </c>
      <c r="E121" s="46" t="s">
        <v>44</v>
      </c>
      <c r="F121" s="66">
        <v>17.19</v>
      </c>
      <c r="G121" s="58"/>
      <c r="H121" s="58"/>
      <c r="I121" s="59" t="s">
        <v>33</v>
      </c>
      <c r="J121" s="60">
        <f t="shared" si="4"/>
        <v>1</v>
      </c>
      <c r="K121" s="58" t="s">
        <v>34</v>
      </c>
      <c r="L121" s="58" t="s">
        <v>4</v>
      </c>
      <c r="M121" s="61"/>
      <c r="N121" s="62"/>
      <c r="O121" s="62"/>
      <c r="P121" s="63"/>
      <c r="Q121" s="62"/>
      <c r="R121" s="62"/>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4">
        <f t="shared" si="5"/>
        <v>2922.3</v>
      </c>
      <c r="BB121" s="39">
        <f t="shared" si="6"/>
        <v>2922.3</v>
      </c>
      <c r="BC121" s="43" t="str">
        <f t="shared" si="7"/>
        <v>INR  Two Thousand Nine Hundred &amp; Twenty Two  and Paise Thirty Only</v>
      </c>
      <c r="IA121" s="21">
        <v>12.02</v>
      </c>
      <c r="IB121" s="21" t="s">
        <v>156</v>
      </c>
      <c r="ID121" s="21">
        <v>170</v>
      </c>
      <c r="IE121" s="22" t="s">
        <v>44</v>
      </c>
      <c r="IF121" s="22"/>
      <c r="IG121" s="22"/>
      <c r="IH121" s="22"/>
      <c r="II121" s="22"/>
    </row>
    <row r="122" spans="1:243" s="21" customFormat="1" ht="94.5">
      <c r="A122" s="44">
        <v>12.03</v>
      </c>
      <c r="B122" s="45" t="s">
        <v>157</v>
      </c>
      <c r="C122" s="30"/>
      <c r="D122" s="30">
        <v>30</v>
      </c>
      <c r="E122" s="46" t="s">
        <v>57</v>
      </c>
      <c r="F122" s="66">
        <v>87.64</v>
      </c>
      <c r="G122" s="58"/>
      <c r="H122" s="58"/>
      <c r="I122" s="59" t="s">
        <v>33</v>
      </c>
      <c r="J122" s="60">
        <f t="shared" si="4"/>
        <v>1</v>
      </c>
      <c r="K122" s="58" t="s">
        <v>34</v>
      </c>
      <c r="L122" s="58" t="s">
        <v>4</v>
      </c>
      <c r="M122" s="61"/>
      <c r="N122" s="62"/>
      <c r="O122" s="62"/>
      <c r="P122" s="63"/>
      <c r="Q122" s="62"/>
      <c r="R122" s="62"/>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4">
        <f t="shared" si="5"/>
        <v>2629.2</v>
      </c>
      <c r="BB122" s="39">
        <f t="shared" si="6"/>
        <v>2629.2</v>
      </c>
      <c r="BC122" s="43" t="str">
        <f t="shared" si="7"/>
        <v>INR  Two Thousand Six Hundred &amp; Twenty Nine  and Paise Twenty Only</v>
      </c>
      <c r="IA122" s="21">
        <v>12.03</v>
      </c>
      <c r="IB122" s="21" t="s">
        <v>157</v>
      </c>
      <c r="ID122" s="21">
        <v>30</v>
      </c>
      <c r="IE122" s="22" t="s">
        <v>57</v>
      </c>
      <c r="IF122" s="22"/>
      <c r="IG122" s="22"/>
      <c r="IH122" s="22"/>
      <c r="II122" s="22"/>
    </row>
    <row r="123" spans="1:243" s="21" customFormat="1" ht="15.75">
      <c r="A123" s="44">
        <v>13</v>
      </c>
      <c r="B123" s="45" t="s">
        <v>158</v>
      </c>
      <c r="C123" s="30"/>
      <c r="D123" s="70"/>
      <c r="E123" s="70"/>
      <c r="F123" s="70"/>
      <c r="G123" s="70"/>
      <c r="H123" s="70"/>
      <c r="I123" s="70"/>
      <c r="J123" s="70"/>
      <c r="K123" s="70"/>
      <c r="L123" s="70"/>
      <c r="M123" s="70"/>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2"/>
      <c r="BC123" s="72"/>
      <c r="IA123" s="21">
        <v>13</v>
      </c>
      <c r="IB123" s="21" t="s">
        <v>158</v>
      </c>
      <c r="IE123" s="22"/>
      <c r="IF123" s="22"/>
      <c r="IG123" s="22"/>
      <c r="IH123" s="22"/>
      <c r="II123" s="22"/>
    </row>
    <row r="124" spans="1:243" s="21" customFormat="1" ht="173.25">
      <c r="A124" s="44">
        <v>13.01</v>
      </c>
      <c r="B124" s="45" t="s">
        <v>159</v>
      </c>
      <c r="C124" s="30"/>
      <c r="D124" s="70"/>
      <c r="E124" s="70"/>
      <c r="F124" s="70"/>
      <c r="G124" s="70"/>
      <c r="H124" s="70"/>
      <c r="I124" s="70"/>
      <c r="J124" s="70"/>
      <c r="K124" s="70"/>
      <c r="L124" s="70"/>
      <c r="M124" s="70"/>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2"/>
      <c r="BC124" s="72"/>
      <c r="IA124" s="21">
        <v>13.01</v>
      </c>
      <c r="IB124" s="21" t="s">
        <v>159</v>
      </c>
      <c r="IE124" s="22"/>
      <c r="IF124" s="22"/>
      <c r="IG124" s="22"/>
      <c r="IH124" s="22"/>
      <c r="II124" s="22"/>
    </row>
    <row r="125" spans="1:243" s="21" customFormat="1" ht="47.25">
      <c r="A125" s="44">
        <v>13.02</v>
      </c>
      <c r="B125" s="45" t="s">
        <v>160</v>
      </c>
      <c r="C125" s="30"/>
      <c r="D125" s="30">
        <v>1</v>
      </c>
      <c r="E125" s="46" t="s">
        <v>47</v>
      </c>
      <c r="F125" s="66">
        <v>5069.14</v>
      </c>
      <c r="G125" s="58"/>
      <c r="H125" s="58"/>
      <c r="I125" s="59" t="s">
        <v>33</v>
      </c>
      <c r="J125" s="60">
        <f t="shared" si="4"/>
        <v>1</v>
      </c>
      <c r="K125" s="58" t="s">
        <v>34</v>
      </c>
      <c r="L125" s="58" t="s">
        <v>4</v>
      </c>
      <c r="M125" s="61"/>
      <c r="N125" s="62"/>
      <c r="O125" s="62"/>
      <c r="P125" s="63"/>
      <c r="Q125" s="62"/>
      <c r="R125" s="62"/>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4">
        <f t="shared" si="5"/>
        <v>5069.14</v>
      </c>
      <c r="BB125" s="39">
        <f t="shared" si="6"/>
        <v>5069.14</v>
      </c>
      <c r="BC125" s="43" t="str">
        <f t="shared" si="7"/>
        <v>INR  Five Thousand  &amp;Sixty Nine  and Paise Fourteen Only</v>
      </c>
      <c r="IA125" s="21">
        <v>13.02</v>
      </c>
      <c r="IB125" s="21" t="s">
        <v>160</v>
      </c>
      <c r="ID125" s="21">
        <v>1</v>
      </c>
      <c r="IE125" s="22" t="s">
        <v>47</v>
      </c>
      <c r="IF125" s="22"/>
      <c r="IG125" s="22"/>
      <c r="IH125" s="22"/>
      <c r="II125" s="22"/>
    </row>
    <row r="126" spans="1:243" s="21" customFormat="1" ht="110.25">
      <c r="A126" s="44">
        <v>13.03</v>
      </c>
      <c r="B126" s="45" t="s">
        <v>161</v>
      </c>
      <c r="C126" s="30"/>
      <c r="D126" s="70"/>
      <c r="E126" s="70"/>
      <c r="F126" s="70"/>
      <c r="G126" s="70"/>
      <c r="H126" s="70"/>
      <c r="I126" s="70"/>
      <c r="J126" s="70"/>
      <c r="K126" s="70"/>
      <c r="L126" s="70"/>
      <c r="M126" s="70"/>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2"/>
      <c r="BC126" s="72"/>
      <c r="IA126" s="21">
        <v>13.03</v>
      </c>
      <c r="IB126" s="21" t="s">
        <v>161</v>
      </c>
      <c r="IE126" s="22"/>
      <c r="IF126" s="22"/>
      <c r="IG126" s="22"/>
      <c r="IH126" s="22"/>
      <c r="II126" s="22"/>
    </row>
    <row r="127" spans="1:243" s="21" customFormat="1" ht="47.25">
      <c r="A127" s="44">
        <v>13.04</v>
      </c>
      <c r="B127" s="45" t="s">
        <v>162</v>
      </c>
      <c r="C127" s="30"/>
      <c r="D127" s="30">
        <v>1</v>
      </c>
      <c r="E127" s="46" t="s">
        <v>47</v>
      </c>
      <c r="F127" s="66">
        <v>2394.96</v>
      </c>
      <c r="G127" s="58"/>
      <c r="H127" s="58"/>
      <c r="I127" s="59" t="s">
        <v>33</v>
      </c>
      <c r="J127" s="60">
        <f t="shared" si="4"/>
        <v>1</v>
      </c>
      <c r="K127" s="58" t="s">
        <v>34</v>
      </c>
      <c r="L127" s="58" t="s">
        <v>4</v>
      </c>
      <c r="M127" s="61"/>
      <c r="N127" s="62"/>
      <c r="O127" s="62"/>
      <c r="P127" s="63"/>
      <c r="Q127" s="62"/>
      <c r="R127" s="62"/>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4">
        <f t="shared" si="5"/>
        <v>2394.96</v>
      </c>
      <c r="BB127" s="39">
        <f t="shared" si="6"/>
        <v>2394.96</v>
      </c>
      <c r="BC127" s="43" t="str">
        <f t="shared" si="7"/>
        <v>INR  Two Thousand Three Hundred &amp; Ninety Four  and Paise Ninety Six Only</v>
      </c>
      <c r="IA127" s="21">
        <v>13.04</v>
      </c>
      <c r="IB127" s="21" t="s">
        <v>162</v>
      </c>
      <c r="ID127" s="21">
        <v>1</v>
      </c>
      <c r="IE127" s="22" t="s">
        <v>47</v>
      </c>
      <c r="IF127" s="22"/>
      <c r="IG127" s="22"/>
      <c r="IH127" s="22"/>
      <c r="II127" s="22"/>
    </row>
    <row r="128" spans="1:243" s="21" customFormat="1" ht="110.25">
      <c r="A128" s="44">
        <v>13.05</v>
      </c>
      <c r="B128" s="45" t="s">
        <v>163</v>
      </c>
      <c r="C128" s="30"/>
      <c r="D128" s="70"/>
      <c r="E128" s="70"/>
      <c r="F128" s="70"/>
      <c r="G128" s="70"/>
      <c r="H128" s="70"/>
      <c r="I128" s="70"/>
      <c r="J128" s="70"/>
      <c r="K128" s="70"/>
      <c r="L128" s="70"/>
      <c r="M128" s="70"/>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2"/>
      <c r="BC128" s="72"/>
      <c r="IA128" s="21">
        <v>13.05</v>
      </c>
      <c r="IB128" s="21" t="s">
        <v>163</v>
      </c>
      <c r="IE128" s="22"/>
      <c r="IF128" s="22"/>
      <c r="IG128" s="22"/>
      <c r="IH128" s="22"/>
      <c r="II128" s="22"/>
    </row>
    <row r="129" spans="1:243" s="21" customFormat="1" ht="15.75">
      <c r="A129" s="44">
        <v>13.06</v>
      </c>
      <c r="B129" s="45" t="s">
        <v>164</v>
      </c>
      <c r="C129" s="30"/>
      <c r="D129" s="70"/>
      <c r="E129" s="70"/>
      <c r="F129" s="70"/>
      <c r="G129" s="70"/>
      <c r="H129" s="70"/>
      <c r="I129" s="70"/>
      <c r="J129" s="70"/>
      <c r="K129" s="70"/>
      <c r="L129" s="70"/>
      <c r="M129" s="70"/>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2"/>
      <c r="BC129" s="72"/>
      <c r="IA129" s="21">
        <v>13.06</v>
      </c>
      <c r="IB129" s="21" t="s">
        <v>164</v>
      </c>
      <c r="IE129" s="22"/>
      <c r="IF129" s="22"/>
      <c r="IG129" s="22"/>
      <c r="IH129" s="22"/>
      <c r="II129" s="22"/>
    </row>
    <row r="130" spans="1:243" s="21" customFormat="1" ht="42.75">
      <c r="A130" s="44">
        <v>13.07</v>
      </c>
      <c r="B130" s="45" t="s">
        <v>165</v>
      </c>
      <c r="C130" s="30"/>
      <c r="D130" s="30">
        <v>1</v>
      </c>
      <c r="E130" s="46" t="s">
        <v>47</v>
      </c>
      <c r="F130" s="66">
        <v>3747.83</v>
      </c>
      <c r="G130" s="58"/>
      <c r="H130" s="58"/>
      <c r="I130" s="59" t="s">
        <v>33</v>
      </c>
      <c r="J130" s="60">
        <f t="shared" si="4"/>
        <v>1</v>
      </c>
      <c r="K130" s="58" t="s">
        <v>34</v>
      </c>
      <c r="L130" s="58" t="s">
        <v>4</v>
      </c>
      <c r="M130" s="61"/>
      <c r="N130" s="62"/>
      <c r="O130" s="62"/>
      <c r="P130" s="63"/>
      <c r="Q130" s="62"/>
      <c r="R130" s="62"/>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4">
        <f t="shared" si="5"/>
        <v>3747.83</v>
      </c>
      <c r="BB130" s="39">
        <f t="shared" si="6"/>
        <v>3747.83</v>
      </c>
      <c r="BC130" s="43" t="str">
        <f t="shared" si="7"/>
        <v>INR  Three Thousand Seven Hundred &amp; Forty Seven  and Paise Eighty Three Only</v>
      </c>
      <c r="IA130" s="21">
        <v>13.07</v>
      </c>
      <c r="IB130" s="21" t="s">
        <v>165</v>
      </c>
      <c r="ID130" s="21">
        <v>1</v>
      </c>
      <c r="IE130" s="22" t="s">
        <v>47</v>
      </c>
      <c r="IF130" s="22"/>
      <c r="IG130" s="22"/>
      <c r="IH130" s="22"/>
      <c r="II130" s="22"/>
    </row>
    <row r="131" spans="1:243" s="21" customFormat="1" ht="47.25">
      <c r="A131" s="44">
        <v>13.08</v>
      </c>
      <c r="B131" s="45" t="s">
        <v>166</v>
      </c>
      <c r="C131" s="30"/>
      <c r="D131" s="70"/>
      <c r="E131" s="70"/>
      <c r="F131" s="70"/>
      <c r="G131" s="70"/>
      <c r="H131" s="70"/>
      <c r="I131" s="70"/>
      <c r="J131" s="70"/>
      <c r="K131" s="70"/>
      <c r="L131" s="70"/>
      <c r="M131" s="70"/>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2"/>
      <c r="BC131" s="72"/>
      <c r="IA131" s="21">
        <v>13.08</v>
      </c>
      <c r="IB131" s="21" t="s">
        <v>166</v>
      </c>
      <c r="IE131" s="22"/>
      <c r="IF131" s="22"/>
      <c r="IG131" s="22"/>
      <c r="IH131" s="22"/>
      <c r="II131" s="22"/>
    </row>
    <row r="132" spans="1:243" s="21" customFormat="1" ht="15.75">
      <c r="A132" s="44">
        <v>13.09</v>
      </c>
      <c r="B132" s="45" t="s">
        <v>167</v>
      </c>
      <c r="C132" s="30"/>
      <c r="D132" s="70"/>
      <c r="E132" s="70"/>
      <c r="F132" s="70"/>
      <c r="G132" s="70"/>
      <c r="H132" s="70"/>
      <c r="I132" s="70"/>
      <c r="J132" s="70"/>
      <c r="K132" s="70"/>
      <c r="L132" s="70"/>
      <c r="M132" s="70"/>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2"/>
      <c r="BC132" s="72"/>
      <c r="IA132" s="21">
        <v>13.09</v>
      </c>
      <c r="IB132" s="21" t="s">
        <v>167</v>
      </c>
      <c r="IE132" s="22"/>
      <c r="IF132" s="22"/>
      <c r="IG132" s="22"/>
      <c r="IH132" s="22"/>
      <c r="II132" s="22"/>
    </row>
    <row r="133" spans="1:243" s="21" customFormat="1" ht="28.5">
      <c r="A133" s="47">
        <v>13.1</v>
      </c>
      <c r="B133" s="45" t="s">
        <v>168</v>
      </c>
      <c r="C133" s="30"/>
      <c r="D133" s="30">
        <v>2</v>
      </c>
      <c r="E133" s="46" t="s">
        <v>47</v>
      </c>
      <c r="F133" s="66">
        <v>91.49</v>
      </c>
      <c r="G133" s="58"/>
      <c r="H133" s="58"/>
      <c r="I133" s="59" t="s">
        <v>33</v>
      </c>
      <c r="J133" s="60">
        <f t="shared" si="4"/>
        <v>1</v>
      </c>
      <c r="K133" s="58" t="s">
        <v>34</v>
      </c>
      <c r="L133" s="58" t="s">
        <v>4</v>
      </c>
      <c r="M133" s="61"/>
      <c r="N133" s="62"/>
      <c r="O133" s="62"/>
      <c r="P133" s="63"/>
      <c r="Q133" s="62"/>
      <c r="R133" s="62"/>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4">
        <f t="shared" si="5"/>
        <v>182.98</v>
      </c>
      <c r="BB133" s="39">
        <f t="shared" si="6"/>
        <v>182.98</v>
      </c>
      <c r="BC133" s="43" t="str">
        <f t="shared" si="7"/>
        <v>INR  One Hundred &amp; Eighty Two  and Paise Ninety Eight Only</v>
      </c>
      <c r="IA133" s="21">
        <v>13.1</v>
      </c>
      <c r="IB133" s="21" t="s">
        <v>168</v>
      </c>
      <c r="ID133" s="21">
        <v>2</v>
      </c>
      <c r="IE133" s="22" t="s">
        <v>47</v>
      </c>
      <c r="IF133" s="22"/>
      <c r="IG133" s="22"/>
      <c r="IH133" s="22"/>
      <c r="II133" s="22"/>
    </row>
    <row r="134" spans="1:243" s="21" customFormat="1" ht="94.5">
      <c r="A134" s="44">
        <v>13.11</v>
      </c>
      <c r="B134" s="45" t="s">
        <v>169</v>
      </c>
      <c r="C134" s="30"/>
      <c r="D134" s="30">
        <v>1</v>
      </c>
      <c r="E134" s="46" t="s">
        <v>47</v>
      </c>
      <c r="F134" s="66">
        <v>1237.31</v>
      </c>
      <c r="G134" s="58"/>
      <c r="H134" s="58"/>
      <c r="I134" s="59" t="s">
        <v>33</v>
      </c>
      <c r="J134" s="60">
        <f t="shared" si="4"/>
        <v>1</v>
      </c>
      <c r="K134" s="58" t="s">
        <v>34</v>
      </c>
      <c r="L134" s="58" t="s">
        <v>4</v>
      </c>
      <c r="M134" s="61"/>
      <c r="N134" s="62"/>
      <c r="O134" s="62"/>
      <c r="P134" s="63"/>
      <c r="Q134" s="62"/>
      <c r="R134" s="62"/>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4">
        <f t="shared" si="5"/>
        <v>1237.31</v>
      </c>
      <c r="BB134" s="39">
        <f t="shared" si="6"/>
        <v>1237.31</v>
      </c>
      <c r="BC134" s="43" t="str">
        <f t="shared" si="7"/>
        <v>INR  One Thousand Two Hundred &amp; Thirty Seven  and Paise Thirty One Only</v>
      </c>
      <c r="IA134" s="21">
        <v>13.11</v>
      </c>
      <c r="IB134" s="21" t="s">
        <v>169</v>
      </c>
      <c r="ID134" s="21">
        <v>1</v>
      </c>
      <c r="IE134" s="22" t="s">
        <v>47</v>
      </c>
      <c r="IF134" s="22"/>
      <c r="IG134" s="22"/>
      <c r="IH134" s="22"/>
      <c r="II134" s="22"/>
    </row>
    <row r="135" spans="1:243" s="21" customFormat="1" ht="15.75">
      <c r="A135" s="44">
        <v>14</v>
      </c>
      <c r="B135" s="45" t="s">
        <v>170</v>
      </c>
      <c r="C135" s="30"/>
      <c r="D135" s="70"/>
      <c r="E135" s="70"/>
      <c r="F135" s="70"/>
      <c r="G135" s="70"/>
      <c r="H135" s="70"/>
      <c r="I135" s="70"/>
      <c r="J135" s="70"/>
      <c r="K135" s="70"/>
      <c r="L135" s="70"/>
      <c r="M135" s="70"/>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2"/>
      <c r="BC135" s="72"/>
      <c r="IA135" s="21">
        <v>14</v>
      </c>
      <c r="IB135" s="21" t="s">
        <v>170</v>
      </c>
      <c r="IE135" s="22"/>
      <c r="IF135" s="22"/>
      <c r="IG135" s="22"/>
      <c r="IH135" s="22"/>
      <c r="II135" s="22"/>
    </row>
    <row r="136" spans="1:243" s="21" customFormat="1" ht="49.5" customHeight="1">
      <c r="A136" s="44">
        <v>14.01</v>
      </c>
      <c r="B136" s="45" t="s">
        <v>171</v>
      </c>
      <c r="C136" s="30"/>
      <c r="D136" s="70"/>
      <c r="E136" s="70"/>
      <c r="F136" s="70"/>
      <c r="G136" s="70"/>
      <c r="H136" s="70"/>
      <c r="I136" s="70"/>
      <c r="J136" s="70"/>
      <c r="K136" s="70"/>
      <c r="L136" s="70"/>
      <c r="M136" s="70"/>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2"/>
      <c r="BC136" s="72"/>
      <c r="IA136" s="21">
        <v>14.01</v>
      </c>
      <c r="IB136" s="21" t="s">
        <v>171</v>
      </c>
      <c r="IE136" s="22"/>
      <c r="IF136" s="22"/>
      <c r="IG136" s="22"/>
      <c r="IH136" s="22"/>
      <c r="II136" s="22"/>
    </row>
    <row r="137" spans="1:243" s="21" customFormat="1" ht="28.5">
      <c r="A137" s="44">
        <v>14.02</v>
      </c>
      <c r="B137" s="45" t="s">
        <v>172</v>
      </c>
      <c r="C137" s="30"/>
      <c r="D137" s="30">
        <v>2</v>
      </c>
      <c r="E137" s="46" t="s">
        <v>44</v>
      </c>
      <c r="F137" s="66">
        <v>266.68</v>
      </c>
      <c r="G137" s="58"/>
      <c r="H137" s="58"/>
      <c r="I137" s="59" t="s">
        <v>33</v>
      </c>
      <c r="J137" s="60">
        <f t="shared" si="4"/>
        <v>1</v>
      </c>
      <c r="K137" s="58" t="s">
        <v>34</v>
      </c>
      <c r="L137" s="58" t="s">
        <v>4</v>
      </c>
      <c r="M137" s="61"/>
      <c r="N137" s="62"/>
      <c r="O137" s="62"/>
      <c r="P137" s="63"/>
      <c r="Q137" s="62"/>
      <c r="R137" s="62"/>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4">
        <f t="shared" si="5"/>
        <v>533.36</v>
      </c>
      <c r="BB137" s="39">
        <f t="shared" si="6"/>
        <v>533.36</v>
      </c>
      <c r="BC137" s="43" t="str">
        <f t="shared" si="7"/>
        <v>INR  Five Hundred &amp; Thirty Three  and Paise Thirty Six Only</v>
      </c>
      <c r="IA137" s="21">
        <v>14.02</v>
      </c>
      <c r="IB137" s="21" t="s">
        <v>172</v>
      </c>
      <c r="ID137" s="21">
        <v>2</v>
      </c>
      <c r="IE137" s="22" t="s">
        <v>44</v>
      </c>
      <c r="IF137" s="22"/>
      <c r="IG137" s="22"/>
      <c r="IH137" s="22"/>
      <c r="II137" s="22"/>
    </row>
    <row r="138" spans="1:243" s="21" customFormat="1" ht="110.25">
      <c r="A138" s="44">
        <v>14.03</v>
      </c>
      <c r="B138" s="45" t="s">
        <v>173</v>
      </c>
      <c r="C138" s="30"/>
      <c r="D138" s="70"/>
      <c r="E138" s="70"/>
      <c r="F138" s="70"/>
      <c r="G138" s="70"/>
      <c r="H138" s="70"/>
      <c r="I138" s="70"/>
      <c r="J138" s="70"/>
      <c r="K138" s="70"/>
      <c r="L138" s="70"/>
      <c r="M138" s="70"/>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2"/>
      <c r="BC138" s="72"/>
      <c r="IA138" s="21">
        <v>14.03</v>
      </c>
      <c r="IB138" s="21" t="s">
        <v>173</v>
      </c>
      <c r="IE138" s="22"/>
      <c r="IF138" s="22"/>
      <c r="IG138" s="22"/>
      <c r="IH138" s="22"/>
      <c r="II138" s="22"/>
    </row>
    <row r="139" spans="1:243" s="21" customFormat="1" ht="28.5">
      <c r="A139" s="44">
        <v>14.04</v>
      </c>
      <c r="B139" s="45" t="s">
        <v>172</v>
      </c>
      <c r="C139" s="30"/>
      <c r="D139" s="30">
        <v>12</v>
      </c>
      <c r="E139" s="46" t="s">
        <v>44</v>
      </c>
      <c r="F139" s="66">
        <v>425.43</v>
      </c>
      <c r="G139" s="58"/>
      <c r="H139" s="58"/>
      <c r="I139" s="59" t="s">
        <v>33</v>
      </c>
      <c r="J139" s="60">
        <f t="shared" si="4"/>
        <v>1</v>
      </c>
      <c r="K139" s="58" t="s">
        <v>34</v>
      </c>
      <c r="L139" s="58" t="s">
        <v>4</v>
      </c>
      <c r="M139" s="61"/>
      <c r="N139" s="62"/>
      <c r="O139" s="62"/>
      <c r="P139" s="63"/>
      <c r="Q139" s="62"/>
      <c r="R139" s="62"/>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4">
        <f t="shared" si="5"/>
        <v>5105.16</v>
      </c>
      <c r="BB139" s="39">
        <f t="shared" si="6"/>
        <v>5105.16</v>
      </c>
      <c r="BC139" s="43" t="str">
        <f t="shared" si="7"/>
        <v>INR  Five Thousand One Hundred &amp; Five  and Paise Sixteen Only</v>
      </c>
      <c r="IA139" s="21">
        <v>14.04</v>
      </c>
      <c r="IB139" s="21" t="s">
        <v>172</v>
      </c>
      <c r="ID139" s="21">
        <v>12</v>
      </c>
      <c r="IE139" s="22" t="s">
        <v>44</v>
      </c>
      <c r="IF139" s="22"/>
      <c r="IG139" s="22"/>
      <c r="IH139" s="22"/>
      <c r="II139" s="22"/>
    </row>
    <row r="140" spans="1:243" s="21" customFormat="1" ht="31.5">
      <c r="A140" s="44">
        <v>14.05</v>
      </c>
      <c r="B140" s="45" t="s">
        <v>174</v>
      </c>
      <c r="C140" s="30"/>
      <c r="D140" s="70"/>
      <c r="E140" s="70"/>
      <c r="F140" s="70"/>
      <c r="G140" s="70"/>
      <c r="H140" s="70"/>
      <c r="I140" s="70"/>
      <c r="J140" s="70"/>
      <c r="K140" s="70"/>
      <c r="L140" s="70"/>
      <c r="M140" s="70"/>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2"/>
      <c r="BC140" s="72"/>
      <c r="IA140" s="21">
        <v>14.05</v>
      </c>
      <c r="IB140" s="21" t="s">
        <v>174</v>
      </c>
      <c r="IE140" s="22"/>
      <c r="IF140" s="22"/>
      <c r="IG140" s="22"/>
      <c r="IH140" s="22"/>
      <c r="II140" s="22"/>
    </row>
    <row r="141" spans="1:243" s="21" customFormat="1" ht="15.75">
      <c r="A141" s="44">
        <v>14.06</v>
      </c>
      <c r="B141" s="45" t="s">
        <v>175</v>
      </c>
      <c r="C141" s="30"/>
      <c r="D141" s="70"/>
      <c r="E141" s="70"/>
      <c r="F141" s="70"/>
      <c r="G141" s="70"/>
      <c r="H141" s="70"/>
      <c r="I141" s="70"/>
      <c r="J141" s="70"/>
      <c r="K141" s="70"/>
      <c r="L141" s="70"/>
      <c r="M141" s="70"/>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2"/>
      <c r="BC141" s="72"/>
      <c r="IA141" s="21">
        <v>14.06</v>
      </c>
      <c r="IB141" s="21" t="s">
        <v>175</v>
      </c>
      <c r="IE141" s="22"/>
      <c r="IF141" s="22"/>
      <c r="IG141" s="22"/>
      <c r="IH141" s="22"/>
      <c r="II141" s="22"/>
    </row>
    <row r="142" spans="1:243" s="21" customFormat="1" ht="28.5">
      <c r="A142" s="44">
        <v>14.07</v>
      </c>
      <c r="B142" s="45" t="s">
        <v>176</v>
      </c>
      <c r="C142" s="30"/>
      <c r="D142" s="30">
        <v>2</v>
      </c>
      <c r="E142" s="46" t="s">
        <v>47</v>
      </c>
      <c r="F142" s="66">
        <v>74.7</v>
      </c>
      <c r="G142" s="58"/>
      <c r="H142" s="58"/>
      <c r="I142" s="59" t="s">
        <v>33</v>
      </c>
      <c r="J142" s="60">
        <f t="shared" si="4"/>
        <v>1</v>
      </c>
      <c r="K142" s="58" t="s">
        <v>34</v>
      </c>
      <c r="L142" s="58" t="s">
        <v>4</v>
      </c>
      <c r="M142" s="61"/>
      <c r="N142" s="62"/>
      <c r="O142" s="62"/>
      <c r="P142" s="63"/>
      <c r="Q142" s="62"/>
      <c r="R142" s="62"/>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4">
        <f t="shared" si="5"/>
        <v>149.4</v>
      </c>
      <c r="BB142" s="39">
        <f t="shared" si="6"/>
        <v>149.4</v>
      </c>
      <c r="BC142" s="43" t="str">
        <f t="shared" si="7"/>
        <v>INR  One Hundred &amp; Forty Nine  and Paise Forty Only</v>
      </c>
      <c r="IA142" s="21">
        <v>14.07</v>
      </c>
      <c r="IB142" s="21" t="s">
        <v>176</v>
      </c>
      <c r="ID142" s="21">
        <v>2</v>
      </c>
      <c r="IE142" s="22" t="s">
        <v>47</v>
      </c>
      <c r="IF142" s="22"/>
      <c r="IG142" s="22"/>
      <c r="IH142" s="22"/>
      <c r="II142" s="22"/>
    </row>
    <row r="143" spans="1:243" s="21" customFormat="1" ht="63">
      <c r="A143" s="44">
        <v>14.08</v>
      </c>
      <c r="B143" s="45" t="s">
        <v>177</v>
      </c>
      <c r="C143" s="30"/>
      <c r="D143" s="70"/>
      <c r="E143" s="70"/>
      <c r="F143" s="70"/>
      <c r="G143" s="70"/>
      <c r="H143" s="70"/>
      <c r="I143" s="70"/>
      <c r="J143" s="70"/>
      <c r="K143" s="70"/>
      <c r="L143" s="70"/>
      <c r="M143" s="70"/>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2"/>
      <c r="BC143" s="72"/>
      <c r="IA143" s="21">
        <v>14.08</v>
      </c>
      <c r="IB143" s="21" t="s">
        <v>177</v>
      </c>
      <c r="IE143" s="22"/>
      <c r="IF143" s="22"/>
      <c r="IG143" s="22"/>
      <c r="IH143" s="22"/>
      <c r="II143" s="22"/>
    </row>
    <row r="144" spans="1:243" s="21" customFormat="1" ht="28.5">
      <c r="A144" s="44">
        <v>14.09</v>
      </c>
      <c r="B144" s="45" t="s">
        <v>176</v>
      </c>
      <c r="C144" s="30"/>
      <c r="D144" s="30">
        <v>2</v>
      </c>
      <c r="E144" s="46" t="s">
        <v>47</v>
      </c>
      <c r="F144" s="66">
        <v>229.99</v>
      </c>
      <c r="G144" s="58"/>
      <c r="H144" s="58"/>
      <c r="I144" s="59" t="s">
        <v>33</v>
      </c>
      <c r="J144" s="60">
        <f t="shared" si="4"/>
        <v>1</v>
      </c>
      <c r="K144" s="58" t="s">
        <v>34</v>
      </c>
      <c r="L144" s="58" t="s">
        <v>4</v>
      </c>
      <c r="M144" s="61"/>
      <c r="N144" s="62"/>
      <c r="O144" s="62"/>
      <c r="P144" s="63"/>
      <c r="Q144" s="62"/>
      <c r="R144" s="62"/>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4">
        <f t="shared" si="5"/>
        <v>459.98</v>
      </c>
      <c r="BB144" s="39">
        <f t="shared" si="6"/>
        <v>459.98</v>
      </c>
      <c r="BC144" s="43" t="str">
        <f t="shared" si="7"/>
        <v>INR  Four Hundred &amp; Fifty Nine  and Paise Ninety Eight Only</v>
      </c>
      <c r="IA144" s="21">
        <v>14.09</v>
      </c>
      <c r="IB144" s="21" t="s">
        <v>176</v>
      </c>
      <c r="ID144" s="21">
        <v>2</v>
      </c>
      <c r="IE144" s="22" t="s">
        <v>47</v>
      </c>
      <c r="IF144" s="22"/>
      <c r="IG144" s="22"/>
      <c r="IH144" s="22"/>
      <c r="II144" s="22"/>
    </row>
    <row r="145" spans="1:243" s="21" customFormat="1" ht="47.25">
      <c r="A145" s="47">
        <v>14.1</v>
      </c>
      <c r="B145" s="45" t="s">
        <v>178</v>
      </c>
      <c r="C145" s="30"/>
      <c r="D145" s="70"/>
      <c r="E145" s="70"/>
      <c r="F145" s="70"/>
      <c r="G145" s="70"/>
      <c r="H145" s="70"/>
      <c r="I145" s="70"/>
      <c r="J145" s="70"/>
      <c r="K145" s="70"/>
      <c r="L145" s="70"/>
      <c r="M145" s="70"/>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2"/>
      <c r="BC145" s="72"/>
      <c r="IA145" s="21">
        <v>14.1</v>
      </c>
      <c r="IB145" s="21" t="s">
        <v>178</v>
      </c>
      <c r="IE145" s="22"/>
      <c r="IF145" s="22"/>
      <c r="IG145" s="22"/>
      <c r="IH145" s="22"/>
      <c r="II145" s="22"/>
    </row>
    <row r="146" spans="1:243" s="21" customFormat="1" ht="28.5">
      <c r="A146" s="44">
        <v>14.11</v>
      </c>
      <c r="B146" s="45" t="s">
        <v>176</v>
      </c>
      <c r="C146" s="30"/>
      <c r="D146" s="30">
        <v>2</v>
      </c>
      <c r="E146" s="46" t="s">
        <v>47</v>
      </c>
      <c r="F146" s="66">
        <v>380.71</v>
      </c>
      <c r="G146" s="58"/>
      <c r="H146" s="58"/>
      <c r="I146" s="59" t="s">
        <v>33</v>
      </c>
      <c r="J146" s="60">
        <f t="shared" si="4"/>
        <v>1</v>
      </c>
      <c r="K146" s="58" t="s">
        <v>34</v>
      </c>
      <c r="L146" s="58" t="s">
        <v>4</v>
      </c>
      <c r="M146" s="61"/>
      <c r="N146" s="62"/>
      <c r="O146" s="62"/>
      <c r="P146" s="63"/>
      <c r="Q146" s="62"/>
      <c r="R146" s="62"/>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4">
        <f t="shared" si="5"/>
        <v>761.42</v>
      </c>
      <c r="BB146" s="39">
        <f t="shared" si="6"/>
        <v>761.42</v>
      </c>
      <c r="BC146" s="43" t="str">
        <f t="shared" si="7"/>
        <v>INR  Seven Hundred &amp; Sixty One  and Paise Forty Two Only</v>
      </c>
      <c r="IA146" s="21">
        <v>14.11</v>
      </c>
      <c r="IB146" s="21" t="s">
        <v>176</v>
      </c>
      <c r="ID146" s="21">
        <v>2</v>
      </c>
      <c r="IE146" s="22" t="s">
        <v>47</v>
      </c>
      <c r="IF146" s="22"/>
      <c r="IG146" s="22"/>
      <c r="IH146" s="22"/>
      <c r="II146" s="22"/>
    </row>
    <row r="147" spans="1:243" s="21" customFormat="1" ht="63">
      <c r="A147" s="44">
        <v>14.12</v>
      </c>
      <c r="B147" s="45" t="s">
        <v>179</v>
      </c>
      <c r="C147" s="30"/>
      <c r="D147" s="70"/>
      <c r="E147" s="70"/>
      <c r="F147" s="70"/>
      <c r="G147" s="70"/>
      <c r="H147" s="70"/>
      <c r="I147" s="70"/>
      <c r="J147" s="70"/>
      <c r="K147" s="70"/>
      <c r="L147" s="70"/>
      <c r="M147" s="70"/>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2"/>
      <c r="BC147" s="72"/>
      <c r="IA147" s="21">
        <v>14.12</v>
      </c>
      <c r="IB147" s="21" t="s">
        <v>179</v>
      </c>
      <c r="IE147" s="22"/>
      <c r="IF147" s="22"/>
      <c r="IG147" s="22"/>
      <c r="IH147" s="22"/>
      <c r="II147" s="22"/>
    </row>
    <row r="148" spans="1:243" s="21" customFormat="1" ht="42.75">
      <c r="A148" s="44">
        <v>14.13</v>
      </c>
      <c r="B148" s="45" t="s">
        <v>176</v>
      </c>
      <c r="C148" s="30"/>
      <c r="D148" s="30">
        <v>3</v>
      </c>
      <c r="E148" s="46" t="s">
        <v>47</v>
      </c>
      <c r="F148" s="66">
        <v>621.13</v>
      </c>
      <c r="G148" s="58"/>
      <c r="H148" s="58"/>
      <c r="I148" s="59" t="s">
        <v>33</v>
      </c>
      <c r="J148" s="60">
        <f t="shared" si="4"/>
        <v>1</v>
      </c>
      <c r="K148" s="58" t="s">
        <v>34</v>
      </c>
      <c r="L148" s="58" t="s">
        <v>4</v>
      </c>
      <c r="M148" s="61"/>
      <c r="N148" s="62"/>
      <c r="O148" s="62"/>
      <c r="P148" s="63"/>
      <c r="Q148" s="62"/>
      <c r="R148" s="62"/>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4">
        <f t="shared" si="5"/>
        <v>1863.39</v>
      </c>
      <c r="BB148" s="39">
        <f t="shared" si="6"/>
        <v>1863.39</v>
      </c>
      <c r="BC148" s="43" t="str">
        <f t="shared" si="7"/>
        <v>INR  One Thousand Eight Hundred &amp; Sixty Three  and Paise Thirty Nine Only</v>
      </c>
      <c r="IA148" s="21">
        <v>14.13</v>
      </c>
      <c r="IB148" s="21" t="s">
        <v>176</v>
      </c>
      <c r="ID148" s="21">
        <v>3</v>
      </c>
      <c r="IE148" s="22" t="s">
        <v>47</v>
      </c>
      <c r="IF148" s="22"/>
      <c r="IG148" s="22"/>
      <c r="IH148" s="22"/>
      <c r="II148" s="22"/>
    </row>
    <row r="149" spans="1:243" s="21" customFormat="1" ht="63">
      <c r="A149" s="44">
        <v>14.14</v>
      </c>
      <c r="B149" s="45" t="s">
        <v>180</v>
      </c>
      <c r="C149" s="30"/>
      <c r="D149" s="70"/>
      <c r="E149" s="70"/>
      <c r="F149" s="70"/>
      <c r="G149" s="70"/>
      <c r="H149" s="70"/>
      <c r="I149" s="70"/>
      <c r="J149" s="70"/>
      <c r="K149" s="70"/>
      <c r="L149" s="70"/>
      <c r="M149" s="70"/>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2"/>
      <c r="BC149" s="72"/>
      <c r="IA149" s="21">
        <v>14.14</v>
      </c>
      <c r="IB149" s="21" t="s">
        <v>180</v>
      </c>
      <c r="IE149" s="22"/>
      <c r="IF149" s="22"/>
      <c r="IG149" s="22"/>
      <c r="IH149" s="22"/>
      <c r="II149" s="22"/>
    </row>
    <row r="150" spans="1:243" s="21" customFormat="1" ht="28.5">
      <c r="A150" s="44">
        <v>14.15</v>
      </c>
      <c r="B150" s="45" t="s">
        <v>176</v>
      </c>
      <c r="C150" s="30"/>
      <c r="D150" s="30">
        <v>1</v>
      </c>
      <c r="E150" s="46" t="s">
        <v>47</v>
      </c>
      <c r="F150" s="66">
        <v>521.48</v>
      </c>
      <c r="G150" s="58"/>
      <c r="H150" s="58"/>
      <c r="I150" s="59" t="s">
        <v>33</v>
      </c>
      <c r="J150" s="60">
        <f t="shared" si="4"/>
        <v>1</v>
      </c>
      <c r="K150" s="58" t="s">
        <v>34</v>
      </c>
      <c r="L150" s="58" t="s">
        <v>4</v>
      </c>
      <c r="M150" s="61"/>
      <c r="N150" s="62"/>
      <c r="O150" s="62"/>
      <c r="P150" s="63"/>
      <c r="Q150" s="62"/>
      <c r="R150" s="62"/>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4">
        <f t="shared" si="5"/>
        <v>521.48</v>
      </c>
      <c r="BB150" s="39">
        <f t="shared" si="6"/>
        <v>521.48</v>
      </c>
      <c r="BC150" s="43" t="str">
        <f t="shared" si="7"/>
        <v>INR  Five Hundred &amp; Twenty One  and Paise Forty Eight Only</v>
      </c>
      <c r="IA150" s="21">
        <v>14.15</v>
      </c>
      <c r="IB150" s="21" t="s">
        <v>176</v>
      </c>
      <c r="ID150" s="21">
        <v>1</v>
      </c>
      <c r="IE150" s="22" t="s">
        <v>47</v>
      </c>
      <c r="IF150" s="22"/>
      <c r="IG150" s="22"/>
      <c r="IH150" s="22"/>
      <c r="II150" s="22"/>
    </row>
    <row r="151" spans="1:243" s="21" customFormat="1" ht="63">
      <c r="A151" s="44">
        <v>14.16</v>
      </c>
      <c r="B151" s="45" t="s">
        <v>181</v>
      </c>
      <c r="C151" s="30"/>
      <c r="D151" s="70"/>
      <c r="E151" s="70"/>
      <c r="F151" s="70"/>
      <c r="G151" s="70"/>
      <c r="H151" s="70"/>
      <c r="I151" s="70"/>
      <c r="J151" s="70"/>
      <c r="K151" s="70"/>
      <c r="L151" s="70"/>
      <c r="M151" s="70"/>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2"/>
      <c r="BC151" s="72"/>
      <c r="IA151" s="21">
        <v>14.16</v>
      </c>
      <c r="IB151" s="21" t="s">
        <v>181</v>
      </c>
      <c r="IE151" s="22"/>
      <c r="IF151" s="22"/>
      <c r="IG151" s="22"/>
      <c r="IH151" s="22"/>
      <c r="II151" s="22"/>
    </row>
    <row r="152" spans="1:243" s="21" customFormat="1" ht="42.75">
      <c r="A152" s="44">
        <v>14.17</v>
      </c>
      <c r="B152" s="45" t="s">
        <v>182</v>
      </c>
      <c r="C152" s="30"/>
      <c r="D152" s="30">
        <v>3</v>
      </c>
      <c r="E152" s="46" t="s">
        <v>47</v>
      </c>
      <c r="F152" s="66">
        <v>438.71</v>
      </c>
      <c r="G152" s="58"/>
      <c r="H152" s="58"/>
      <c r="I152" s="59" t="s">
        <v>33</v>
      </c>
      <c r="J152" s="60">
        <f aca="true" t="shared" si="8" ref="J152:J179">IF(I152="Less(-)",-1,1)</f>
        <v>1</v>
      </c>
      <c r="K152" s="58" t="s">
        <v>34</v>
      </c>
      <c r="L152" s="58" t="s">
        <v>4</v>
      </c>
      <c r="M152" s="61"/>
      <c r="N152" s="62"/>
      <c r="O152" s="62"/>
      <c r="P152" s="63"/>
      <c r="Q152" s="62"/>
      <c r="R152" s="62"/>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4">
        <f aca="true" t="shared" si="9" ref="BA152:BA179">total_amount_ba($B$2,$D$2,D152,F152,J152,K152,M152)</f>
        <v>1316.13</v>
      </c>
      <c r="BB152" s="39">
        <f aca="true" t="shared" si="10" ref="BB152:BB179">BA152+SUM(N152:AZ152)</f>
        <v>1316.13</v>
      </c>
      <c r="BC152" s="43" t="str">
        <f aca="true" t="shared" si="11" ref="BC152:BC179">SpellNumber(L152,BB152)</f>
        <v>INR  One Thousand Three Hundred &amp; Sixteen  and Paise Thirteen Only</v>
      </c>
      <c r="IA152" s="21">
        <v>14.17</v>
      </c>
      <c r="IB152" s="21" t="s">
        <v>182</v>
      </c>
      <c r="ID152" s="21">
        <v>3</v>
      </c>
      <c r="IE152" s="22" t="s">
        <v>47</v>
      </c>
      <c r="IF152" s="22"/>
      <c r="IG152" s="22"/>
      <c r="IH152" s="22"/>
      <c r="II152" s="22"/>
    </row>
    <row r="153" spans="1:243" s="21" customFormat="1" ht="63">
      <c r="A153" s="44">
        <v>14.18</v>
      </c>
      <c r="B153" s="45" t="s">
        <v>183</v>
      </c>
      <c r="C153" s="30"/>
      <c r="D153" s="30">
        <v>9</v>
      </c>
      <c r="E153" s="46" t="s">
        <v>47</v>
      </c>
      <c r="F153" s="66">
        <v>54.1</v>
      </c>
      <c r="G153" s="58"/>
      <c r="H153" s="58"/>
      <c r="I153" s="59" t="s">
        <v>33</v>
      </c>
      <c r="J153" s="60">
        <f t="shared" si="8"/>
        <v>1</v>
      </c>
      <c r="K153" s="58" t="s">
        <v>34</v>
      </c>
      <c r="L153" s="58" t="s">
        <v>4</v>
      </c>
      <c r="M153" s="61"/>
      <c r="N153" s="62"/>
      <c r="O153" s="62"/>
      <c r="P153" s="63"/>
      <c r="Q153" s="62"/>
      <c r="R153" s="62"/>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4">
        <f t="shared" si="9"/>
        <v>486.9</v>
      </c>
      <c r="BB153" s="39">
        <f t="shared" si="10"/>
        <v>486.9</v>
      </c>
      <c r="BC153" s="43" t="str">
        <f t="shared" si="11"/>
        <v>INR  Four Hundred &amp; Eighty Six  and Paise Ninety Only</v>
      </c>
      <c r="IA153" s="21">
        <v>14.18</v>
      </c>
      <c r="IB153" s="21" t="s">
        <v>183</v>
      </c>
      <c r="ID153" s="21">
        <v>9</v>
      </c>
      <c r="IE153" s="22" t="s">
        <v>47</v>
      </c>
      <c r="IF153" s="22"/>
      <c r="IG153" s="22"/>
      <c r="IH153" s="22"/>
      <c r="II153" s="22"/>
    </row>
    <row r="154" spans="1:243" s="21" customFormat="1" ht="63">
      <c r="A154" s="44">
        <v>14.19</v>
      </c>
      <c r="B154" s="45" t="s">
        <v>184</v>
      </c>
      <c r="C154" s="30"/>
      <c r="D154" s="30">
        <v>4</v>
      </c>
      <c r="E154" s="46" t="s">
        <v>44</v>
      </c>
      <c r="F154" s="66">
        <v>150.64</v>
      </c>
      <c r="G154" s="58"/>
      <c r="H154" s="58"/>
      <c r="I154" s="59" t="s">
        <v>33</v>
      </c>
      <c r="J154" s="60">
        <f t="shared" si="8"/>
        <v>1</v>
      </c>
      <c r="K154" s="58" t="s">
        <v>34</v>
      </c>
      <c r="L154" s="58" t="s">
        <v>4</v>
      </c>
      <c r="M154" s="61"/>
      <c r="N154" s="62"/>
      <c r="O154" s="62"/>
      <c r="P154" s="63"/>
      <c r="Q154" s="62"/>
      <c r="R154" s="62"/>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4">
        <f t="shared" si="9"/>
        <v>602.56</v>
      </c>
      <c r="BB154" s="39">
        <f t="shared" si="10"/>
        <v>602.56</v>
      </c>
      <c r="BC154" s="43" t="str">
        <f t="shared" si="11"/>
        <v>INR  Six Hundred &amp; Two  and Paise Fifty Six Only</v>
      </c>
      <c r="IA154" s="21">
        <v>14.19</v>
      </c>
      <c r="IB154" s="21" t="s">
        <v>184</v>
      </c>
      <c r="ID154" s="21">
        <v>4</v>
      </c>
      <c r="IE154" s="22" t="s">
        <v>44</v>
      </c>
      <c r="IF154" s="22"/>
      <c r="IG154" s="22"/>
      <c r="IH154" s="22"/>
      <c r="II154" s="22"/>
    </row>
    <row r="155" spans="1:243" s="21" customFormat="1" ht="15.75">
      <c r="A155" s="44">
        <v>15</v>
      </c>
      <c r="B155" s="45" t="s">
        <v>185</v>
      </c>
      <c r="C155" s="30"/>
      <c r="D155" s="70"/>
      <c r="E155" s="70"/>
      <c r="F155" s="70"/>
      <c r="G155" s="70"/>
      <c r="H155" s="70"/>
      <c r="I155" s="70"/>
      <c r="J155" s="70"/>
      <c r="K155" s="70"/>
      <c r="L155" s="70"/>
      <c r="M155" s="70"/>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2"/>
      <c r="BC155" s="72"/>
      <c r="IA155" s="21">
        <v>15</v>
      </c>
      <c r="IB155" s="21" t="s">
        <v>185</v>
      </c>
      <c r="IE155" s="22"/>
      <c r="IF155" s="22"/>
      <c r="IG155" s="22"/>
      <c r="IH155" s="22"/>
      <c r="II155" s="22"/>
    </row>
    <row r="156" spans="1:243" s="21" customFormat="1" ht="362.25">
      <c r="A156" s="44">
        <v>15.01</v>
      </c>
      <c r="B156" s="45" t="s">
        <v>186</v>
      </c>
      <c r="C156" s="30"/>
      <c r="D156" s="70"/>
      <c r="E156" s="70"/>
      <c r="F156" s="70"/>
      <c r="G156" s="70"/>
      <c r="H156" s="70"/>
      <c r="I156" s="70"/>
      <c r="J156" s="70"/>
      <c r="K156" s="70"/>
      <c r="L156" s="70"/>
      <c r="M156" s="70"/>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2"/>
      <c r="BC156" s="72"/>
      <c r="IA156" s="21">
        <v>15.01</v>
      </c>
      <c r="IB156" s="21" t="s">
        <v>186</v>
      </c>
      <c r="IE156" s="22"/>
      <c r="IF156" s="22"/>
      <c r="IG156" s="22"/>
      <c r="IH156" s="22"/>
      <c r="II156" s="22"/>
    </row>
    <row r="157" spans="1:243" s="21" customFormat="1" ht="15.75">
      <c r="A157" s="44">
        <v>15.02</v>
      </c>
      <c r="B157" s="45" t="s">
        <v>187</v>
      </c>
      <c r="C157" s="30"/>
      <c r="D157" s="70"/>
      <c r="E157" s="70"/>
      <c r="F157" s="70"/>
      <c r="G157" s="70"/>
      <c r="H157" s="70"/>
      <c r="I157" s="70"/>
      <c r="J157" s="70"/>
      <c r="K157" s="70"/>
      <c r="L157" s="70"/>
      <c r="M157" s="70"/>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2"/>
      <c r="BC157" s="72"/>
      <c r="IA157" s="21">
        <v>15.02</v>
      </c>
      <c r="IB157" s="21" t="s">
        <v>187</v>
      </c>
      <c r="IE157" s="22"/>
      <c r="IF157" s="22"/>
      <c r="IG157" s="22"/>
      <c r="IH157" s="22"/>
      <c r="II157" s="22"/>
    </row>
    <row r="158" spans="1:243" s="21" customFormat="1" ht="78.75">
      <c r="A158" s="44">
        <v>15.03</v>
      </c>
      <c r="B158" s="45" t="s">
        <v>188</v>
      </c>
      <c r="C158" s="30"/>
      <c r="D158" s="30">
        <v>43</v>
      </c>
      <c r="E158" s="46" t="s">
        <v>57</v>
      </c>
      <c r="F158" s="66">
        <v>380.49</v>
      </c>
      <c r="G158" s="58"/>
      <c r="H158" s="58"/>
      <c r="I158" s="59" t="s">
        <v>33</v>
      </c>
      <c r="J158" s="60">
        <f t="shared" si="8"/>
        <v>1</v>
      </c>
      <c r="K158" s="58" t="s">
        <v>34</v>
      </c>
      <c r="L158" s="58" t="s">
        <v>4</v>
      </c>
      <c r="M158" s="61"/>
      <c r="N158" s="62"/>
      <c r="O158" s="62"/>
      <c r="P158" s="63"/>
      <c r="Q158" s="62"/>
      <c r="R158" s="62"/>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4">
        <f t="shared" si="9"/>
        <v>16361.07</v>
      </c>
      <c r="BB158" s="39">
        <f t="shared" si="10"/>
        <v>16361.07</v>
      </c>
      <c r="BC158" s="43" t="str">
        <f t="shared" si="11"/>
        <v>INR  Sixteen Thousand Three Hundred &amp; Sixty One  and Paise Seven Only</v>
      </c>
      <c r="IA158" s="21">
        <v>15.03</v>
      </c>
      <c r="IB158" s="21" t="s">
        <v>188</v>
      </c>
      <c r="ID158" s="21">
        <v>43</v>
      </c>
      <c r="IE158" s="22" t="s">
        <v>57</v>
      </c>
      <c r="IF158" s="22"/>
      <c r="IG158" s="22"/>
      <c r="IH158" s="22"/>
      <c r="II158" s="22"/>
    </row>
    <row r="159" spans="1:243" s="21" customFormat="1" ht="126">
      <c r="A159" s="44">
        <v>15.04</v>
      </c>
      <c r="B159" s="45" t="s">
        <v>189</v>
      </c>
      <c r="C159" s="30"/>
      <c r="D159" s="70"/>
      <c r="E159" s="70"/>
      <c r="F159" s="70"/>
      <c r="G159" s="70"/>
      <c r="H159" s="70"/>
      <c r="I159" s="70"/>
      <c r="J159" s="70"/>
      <c r="K159" s="70"/>
      <c r="L159" s="70"/>
      <c r="M159" s="70"/>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2"/>
      <c r="BC159" s="72"/>
      <c r="IA159" s="21">
        <v>15.04</v>
      </c>
      <c r="IB159" s="21" t="s">
        <v>189</v>
      </c>
      <c r="IE159" s="22"/>
      <c r="IF159" s="22"/>
      <c r="IG159" s="22"/>
      <c r="IH159" s="22"/>
      <c r="II159" s="22"/>
    </row>
    <row r="160" spans="1:243" s="21" customFormat="1" ht="78.75">
      <c r="A160" s="44">
        <v>15.05</v>
      </c>
      <c r="B160" s="45" t="s">
        <v>188</v>
      </c>
      <c r="C160" s="30"/>
      <c r="D160" s="30">
        <v>48</v>
      </c>
      <c r="E160" s="46" t="s">
        <v>57</v>
      </c>
      <c r="F160" s="66">
        <v>466.29</v>
      </c>
      <c r="G160" s="58"/>
      <c r="H160" s="58"/>
      <c r="I160" s="59" t="s">
        <v>33</v>
      </c>
      <c r="J160" s="60">
        <f t="shared" si="8"/>
        <v>1</v>
      </c>
      <c r="K160" s="58" t="s">
        <v>34</v>
      </c>
      <c r="L160" s="58" t="s">
        <v>4</v>
      </c>
      <c r="M160" s="61"/>
      <c r="N160" s="62"/>
      <c r="O160" s="62"/>
      <c r="P160" s="63"/>
      <c r="Q160" s="62"/>
      <c r="R160" s="62"/>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4">
        <f t="shared" si="9"/>
        <v>22381.92</v>
      </c>
      <c r="BB160" s="39">
        <f t="shared" si="10"/>
        <v>22381.92</v>
      </c>
      <c r="BC160" s="43" t="str">
        <f t="shared" si="11"/>
        <v>INR  Twenty Two Thousand Three Hundred &amp; Eighty One  and Paise Ninety Two Only</v>
      </c>
      <c r="IA160" s="21">
        <v>15.05</v>
      </c>
      <c r="IB160" s="21" t="s">
        <v>188</v>
      </c>
      <c r="ID160" s="21">
        <v>48</v>
      </c>
      <c r="IE160" s="22" t="s">
        <v>57</v>
      </c>
      <c r="IF160" s="22"/>
      <c r="IG160" s="22"/>
      <c r="IH160" s="22"/>
      <c r="II160" s="22"/>
    </row>
    <row r="161" spans="1:243" s="21" customFormat="1" ht="141.75">
      <c r="A161" s="44">
        <v>15.06</v>
      </c>
      <c r="B161" s="45" t="s">
        <v>190</v>
      </c>
      <c r="C161" s="30"/>
      <c r="D161" s="70"/>
      <c r="E161" s="70"/>
      <c r="F161" s="70"/>
      <c r="G161" s="70"/>
      <c r="H161" s="70"/>
      <c r="I161" s="70"/>
      <c r="J161" s="70"/>
      <c r="K161" s="70"/>
      <c r="L161" s="70"/>
      <c r="M161" s="70"/>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2"/>
      <c r="BC161" s="72"/>
      <c r="IA161" s="21">
        <v>15.06</v>
      </c>
      <c r="IB161" s="21" t="s">
        <v>190</v>
      </c>
      <c r="IE161" s="22"/>
      <c r="IF161" s="22"/>
      <c r="IG161" s="22"/>
      <c r="IH161" s="22"/>
      <c r="II161" s="22"/>
    </row>
    <row r="162" spans="1:243" s="21" customFormat="1" ht="47.25">
      <c r="A162" s="44">
        <v>15.07</v>
      </c>
      <c r="B162" s="45" t="s">
        <v>191</v>
      </c>
      <c r="C162" s="30"/>
      <c r="D162" s="30">
        <v>3</v>
      </c>
      <c r="E162" s="46" t="s">
        <v>43</v>
      </c>
      <c r="F162" s="66">
        <v>894.17</v>
      </c>
      <c r="G162" s="58"/>
      <c r="H162" s="58"/>
      <c r="I162" s="59" t="s">
        <v>33</v>
      </c>
      <c r="J162" s="60">
        <f t="shared" si="8"/>
        <v>1</v>
      </c>
      <c r="K162" s="58" t="s">
        <v>34</v>
      </c>
      <c r="L162" s="58" t="s">
        <v>4</v>
      </c>
      <c r="M162" s="61"/>
      <c r="N162" s="62"/>
      <c r="O162" s="62"/>
      <c r="P162" s="63"/>
      <c r="Q162" s="62"/>
      <c r="R162" s="62"/>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4">
        <f t="shared" si="9"/>
        <v>2682.51</v>
      </c>
      <c r="BB162" s="39">
        <f t="shared" si="10"/>
        <v>2682.51</v>
      </c>
      <c r="BC162" s="43" t="str">
        <f t="shared" si="11"/>
        <v>INR  Two Thousand Six Hundred &amp; Eighty Two  and Paise Fifty One Only</v>
      </c>
      <c r="IA162" s="21">
        <v>15.07</v>
      </c>
      <c r="IB162" s="21" t="s">
        <v>191</v>
      </c>
      <c r="ID162" s="21">
        <v>3</v>
      </c>
      <c r="IE162" s="22" t="s">
        <v>43</v>
      </c>
      <c r="IF162" s="22"/>
      <c r="IG162" s="22"/>
      <c r="IH162" s="22"/>
      <c r="II162" s="22"/>
    </row>
    <row r="163" spans="1:243" s="21" customFormat="1" ht="110.25">
      <c r="A163" s="44">
        <v>15.08</v>
      </c>
      <c r="B163" s="45" t="s">
        <v>192</v>
      </c>
      <c r="C163" s="30"/>
      <c r="D163" s="70"/>
      <c r="E163" s="70"/>
      <c r="F163" s="70"/>
      <c r="G163" s="70"/>
      <c r="H163" s="70"/>
      <c r="I163" s="70"/>
      <c r="J163" s="70"/>
      <c r="K163" s="70"/>
      <c r="L163" s="70"/>
      <c r="M163" s="70"/>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2"/>
      <c r="BC163" s="72"/>
      <c r="IA163" s="21">
        <v>15.08</v>
      </c>
      <c r="IB163" s="21" t="s">
        <v>192</v>
      </c>
      <c r="IE163" s="22"/>
      <c r="IF163" s="22"/>
      <c r="IG163" s="22"/>
      <c r="IH163" s="22"/>
      <c r="II163" s="22"/>
    </row>
    <row r="164" spans="1:243" s="21" customFormat="1" ht="28.5">
      <c r="A164" s="44">
        <v>15.09</v>
      </c>
      <c r="B164" s="45" t="s">
        <v>193</v>
      </c>
      <c r="C164" s="30"/>
      <c r="D164" s="30">
        <v>28</v>
      </c>
      <c r="E164" s="46" t="s">
        <v>47</v>
      </c>
      <c r="F164" s="66">
        <v>288.65</v>
      </c>
      <c r="G164" s="58"/>
      <c r="H164" s="58"/>
      <c r="I164" s="59" t="s">
        <v>33</v>
      </c>
      <c r="J164" s="60">
        <f t="shared" si="8"/>
        <v>1</v>
      </c>
      <c r="K164" s="58" t="s">
        <v>34</v>
      </c>
      <c r="L164" s="58" t="s">
        <v>4</v>
      </c>
      <c r="M164" s="61"/>
      <c r="N164" s="62"/>
      <c r="O164" s="62"/>
      <c r="P164" s="63"/>
      <c r="Q164" s="62"/>
      <c r="R164" s="62"/>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4">
        <f t="shared" si="9"/>
        <v>8082.2</v>
      </c>
      <c r="BB164" s="39">
        <f t="shared" si="10"/>
        <v>8082.2</v>
      </c>
      <c r="BC164" s="43" t="str">
        <f t="shared" si="11"/>
        <v>INR  Eight Thousand  &amp;Eighty Two  and Paise Twenty Only</v>
      </c>
      <c r="IA164" s="21">
        <v>15.09</v>
      </c>
      <c r="IB164" s="21" t="s">
        <v>193</v>
      </c>
      <c r="ID164" s="21">
        <v>28</v>
      </c>
      <c r="IE164" s="22" t="s">
        <v>47</v>
      </c>
      <c r="IF164" s="22"/>
      <c r="IG164" s="22"/>
      <c r="IH164" s="22"/>
      <c r="II164" s="22"/>
    </row>
    <row r="165" spans="1:243" s="21" customFormat="1" ht="31.5">
      <c r="A165" s="44">
        <v>16</v>
      </c>
      <c r="B165" s="45" t="s">
        <v>194</v>
      </c>
      <c r="C165" s="30"/>
      <c r="D165" s="70"/>
      <c r="E165" s="70"/>
      <c r="F165" s="70"/>
      <c r="G165" s="70"/>
      <c r="H165" s="70"/>
      <c r="I165" s="70"/>
      <c r="J165" s="70"/>
      <c r="K165" s="70"/>
      <c r="L165" s="70"/>
      <c r="M165" s="70"/>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2"/>
      <c r="BC165" s="72"/>
      <c r="IA165" s="21">
        <v>16</v>
      </c>
      <c r="IB165" s="21" t="s">
        <v>194</v>
      </c>
      <c r="IE165" s="22"/>
      <c r="IF165" s="22"/>
      <c r="IG165" s="22"/>
      <c r="IH165" s="22"/>
      <c r="II165" s="22"/>
    </row>
    <row r="166" spans="1:243" s="21" customFormat="1" ht="94.5">
      <c r="A166" s="44">
        <v>16.01</v>
      </c>
      <c r="B166" s="45" t="s">
        <v>195</v>
      </c>
      <c r="C166" s="30"/>
      <c r="D166" s="70"/>
      <c r="E166" s="70"/>
      <c r="F166" s="70"/>
      <c r="G166" s="70"/>
      <c r="H166" s="70"/>
      <c r="I166" s="70"/>
      <c r="J166" s="70"/>
      <c r="K166" s="70"/>
      <c r="L166" s="70"/>
      <c r="M166" s="70"/>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2"/>
      <c r="BC166" s="72"/>
      <c r="IA166" s="21">
        <v>16.01</v>
      </c>
      <c r="IB166" s="21" t="s">
        <v>195</v>
      </c>
      <c r="IE166" s="22"/>
      <c r="IF166" s="22"/>
      <c r="IG166" s="22"/>
      <c r="IH166" s="22"/>
      <c r="II166" s="22"/>
    </row>
    <row r="167" spans="1:243" s="21" customFormat="1" ht="78.75">
      <c r="A167" s="44">
        <v>16.02</v>
      </c>
      <c r="B167" s="45" t="s">
        <v>196</v>
      </c>
      <c r="C167" s="30"/>
      <c r="D167" s="30">
        <v>6</v>
      </c>
      <c r="E167" s="46" t="s">
        <v>43</v>
      </c>
      <c r="F167" s="66">
        <v>103.24</v>
      </c>
      <c r="G167" s="58"/>
      <c r="H167" s="58"/>
      <c r="I167" s="59" t="s">
        <v>33</v>
      </c>
      <c r="J167" s="60">
        <f t="shared" si="8"/>
        <v>1</v>
      </c>
      <c r="K167" s="58" t="s">
        <v>34</v>
      </c>
      <c r="L167" s="58" t="s">
        <v>4</v>
      </c>
      <c r="M167" s="61"/>
      <c r="N167" s="62"/>
      <c r="O167" s="62"/>
      <c r="P167" s="63"/>
      <c r="Q167" s="62"/>
      <c r="R167" s="62"/>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4">
        <f t="shared" si="9"/>
        <v>619.44</v>
      </c>
      <c r="BB167" s="39">
        <f t="shared" si="10"/>
        <v>619.44</v>
      </c>
      <c r="BC167" s="43" t="str">
        <f t="shared" si="11"/>
        <v>INR  Six Hundred &amp; Nineteen  and Paise Forty Four Only</v>
      </c>
      <c r="IA167" s="21">
        <v>16.02</v>
      </c>
      <c r="IB167" s="21" t="s">
        <v>196</v>
      </c>
      <c r="ID167" s="21">
        <v>6</v>
      </c>
      <c r="IE167" s="22" t="s">
        <v>43</v>
      </c>
      <c r="IF167" s="22"/>
      <c r="IG167" s="22"/>
      <c r="IH167" s="22"/>
      <c r="II167" s="22"/>
    </row>
    <row r="168" spans="1:243" s="21" customFormat="1" ht="110.25">
      <c r="A168" s="44">
        <v>16.03</v>
      </c>
      <c r="B168" s="45" t="s">
        <v>197</v>
      </c>
      <c r="C168" s="30"/>
      <c r="D168" s="70"/>
      <c r="E168" s="70"/>
      <c r="F168" s="70"/>
      <c r="G168" s="70"/>
      <c r="H168" s="70"/>
      <c r="I168" s="70"/>
      <c r="J168" s="70"/>
      <c r="K168" s="70"/>
      <c r="L168" s="70"/>
      <c r="M168" s="70"/>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2"/>
      <c r="BC168" s="72"/>
      <c r="IA168" s="21">
        <v>16.03</v>
      </c>
      <c r="IB168" s="21" t="s">
        <v>197</v>
      </c>
      <c r="IE168" s="22"/>
      <c r="IF168" s="22"/>
      <c r="IG168" s="22"/>
      <c r="IH168" s="22"/>
      <c r="II168" s="22"/>
    </row>
    <row r="169" spans="1:243" s="21" customFormat="1" ht="42.75">
      <c r="A169" s="44">
        <v>16.04</v>
      </c>
      <c r="B169" s="45" t="s">
        <v>198</v>
      </c>
      <c r="C169" s="30"/>
      <c r="D169" s="30">
        <v>6</v>
      </c>
      <c r="E169" s="46" t="s">
        <v>43</v>
      </c>
      <c r="F169" s="66">
        <v>447.61</v>
      </c>
      <c r="G169" s="58"/>
      <c r="H169" s="58"/>
      <c r="I169" s="59" t="s">
        <v>33</v>
      </c>
      <c r="J169" s="60">
        <f t="shared" si="8"/>
        <v>1</v>
      </c>
      <c r="K169" s="58" t="s">
        <v>34</v>
      </c>
      <c r="L169" s="58" t="s">
        <v>4</v>
      </c>
      <c r="M169" s="61"/>
      <c r="N169" s="62"/>
      <c r="O169" s="62"/>
      <c r="P169" s="63"/>
      <c r="Q169" s="62"/>
      <c r="R169" s="62"/>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4">
        <f t="shared" si="9"/>
        <v>2685.66</v>
      </c>
      <c r="BB169" s="39">
        <f t="shared" si="10"/>
        <v>2685.66</v>
      </c>
      <c r="BC169" s="43" t="str">
        <f t="shared" si="11"/>
        <v>INR  Two Thousand Six Hundred &amp; Eighty Five  and Paise Sixty Six Only</v>
      </c>
      <c r="IA169" s="21">
        <v>16.04</v>
      </c>
      <c r="IB169" s="21" t="s">
        <v>198</v>
      </c>
      <c r="ID169" s="21">
        <v>6</v>
      </c>
      <c r="IE169" s="22" t="s">
        <v>43</v>
      </c>
      <c r="IF169" s="22"/>
      <c r="IG169" s="22"/>
      <c r="IH169" s="22"/>
      <c r="II169" s="22"/>
    </row>
    <row r="170" spans="1:243" s="21" customFormat="1" ht="15.75">
      <c r="A170" s="44">
        <v>17</v>
      </c>
      <c r="B170" s="45" t="s">
        <v>199</v>
      </c>
      <c r="C170" s="30"/>
      <c r="D170" s="70"/>
      <c r="E170" s="70"/>
      <c r="F170" s="70"/>
      <c r="G170" s="70"/>
      <c r="H170" s="70"/>
      <c r="I170" s="70"/>
      <c r="J170" s="70"/>
      <c r="K170" s="70"/>
      <c r="L170" s="70"/>
      <c r="M170" s="70"/>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2"/>
      <c r="BC170" s="72"/>
      <c r="IA170" s="21">
        <v>17</v>
      </c>
      <c r="IB170" s="21" t="s">
        <v>199</v>
      </c>
      <c r="IE170" s="22"/>
      <c r="IF170" s="22"/>
      <c r="IG170" s="22"/>
      <c r="IH170" s="22"/>
      <c r="II170" s="22"/>
    </row>
    <row r="171" spans="1:243" s="21" customFormat="1" ht="129" customHeight="1">
      <c r="A171" s="44">
        <v>17.01</v>
      </c>
      <c r="B171" s="45" t="s">
        <v>200</v>
      </c>
      <c r="C171" s="30"/>
      <c r="D171" s="30">
        <v>3.5</v>
      </c>
      <c r="E171" s="46" t="s">
        <v>209</v>
      </c>
      <c r="F171" s="66">
        <v>4985.93</v>
      </c>
      <c r="G171" s="58"/>
      <c r="H171" s="58"/>
      <c r="I171" s="59" t="s">
        <v>33</v>
      </c>
      <c r="J171" s="60">
        <f t="shared" si="8"/>
        <v>1</v>
      </c>
      <c r="K171" s="58" t="s">
        <v>34</v>
      </c>
      <c r="L171" s="58" t="s">
        <v>4</v>
      </c>
      <c r="M171" s="61"/>
      <c r="N171" s="62"/>
      <c r="O171" s="62"/>
      <c r="P171" s="63"/>
      <c r="Q171" s="62"/>
      <c r="R171" s="62"/>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4">
        <f t="shared" si="9"/>
        <v>17450.76</v>
      </c>
      <c r="BB171" s="39">
        <f t="shared" si="10"/>
        <v>17450.76</v>
      </c>
      <c r="BC171" s="43" t="str">
        <f t="shared" si="11"/>
        <v>INR  Seventeen Thousand Four Hundred &amp; Fifty  and Paise Seventy Six Only</v>
      </c>
      <c r="IA171" s="21">
        <v>17.01</v>
      </c>
      <c r="IB171" s="67" t="s">
        <v>200</v>
      </c>
      <c r="ID171" s="21">
        <v>3.5</v>
      </c>
      <c r="IE171" s="22" t="s">
        <v>209</v>
      </c>
      <c r="IF171" s="22"/>
      <c r="IG171" s="22"/>
      <c r="IH171" s="22"/>
      <c r="II171" s="22"/>
    </row>
    <row r="172" spans="1:243" s="21" customFormat="1" ht="78.75">
      <c r="A172" s="44">
        <v>17.02</v>
      </c>
      <c r="B172" s="45" t="s">
        <v>201</v>
      </c>
      <c r="C172" s="30"/>
      <c r="D172" s="30">
        <v>1</v>
      </c>
      <c r="E172" s="46" t="s">
        <v>210</v>
      </c>
      <c r="F172" s="66">
        <v>457.52</v>
      </c>
      <c r="G172" s="58"/>
      <c r="H172" s="58"/>
      <c r="I172" s="59" t="s">
        <v>33</v>
      </c>
      <c r="J172" s="60">
        <f t="shared" si="8"/>
        <v>1</v>
      </c>
      <c r="K172" s="58" t="s">
        <v>34</v>
      </c>
      <c r="L172" s="58" t="s">
        <v>4</v>
      </c>
      <c r="M172" s="61"/>
      <c r="N172" s="62"/>
      <c r="O172" s="62"/>
      <c r="P172" s="63"/>
      <c r="Q172" s="62"/>
      <c r="R172" s="62"/>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4">
        <f t="shared" si="9"/>
        <v>457.52</v>
      </c>
      <c r="BB172" s="39">
        <f t="shared" si="10"/>
        <v>457.52</v>
      </c>
      <c r="BC172" s="43" t="str">
        <f t="shared" si="11"/>
        <v>INR  Four Hundred &amp; Fifty Seven  and Paise Fifty Two Only</v>
      </c>
      <c r="IA172" s="21">
        <v>17.02</v>
      </c>
      <c r="IB172" s="21" t="s">
        <v>201</v>
      </c>
      <c r="ID172" s="21">
        <v>1</v>
      </c>
      <c r="IE172" s="22" t="s">
        <v>210</v>
      </c>
      <c r="IF172" s="22"/>
      <c r="IG172" s="22"/>
      <c r="IH172" s="22"/>
      <c r="II172" s="22"/>
    </row>
    <row r="173" spans="1:243" s="21" customFormat="1" ht="63">
      <c r="A173" s="44">
        <v>17.03</v>
      </c>
      <c r="B173" s="45" t="s">
        <v>202</v>
      </c>
      <c r="C173" s="30"/>
      <c r="D173" s="30">
        <v>1</v>
      </c>
      <c r="E173" s="46" t="s">
        <v>210</v>
      </c>
      <c r="F173" s="66">
        <v>574.83</v>
      </c>
      <c r="G173" s="58"/>
      <c r="H173" s="58"/>
      <c r="I173" s="59" t="s">
        <v>33</v>
      </c>
      <c r="J173" s="60">
        <f t="shared" si="8"/>
        <v>1</v>
      </c>
      <c r="K173" s="58" t="s">
        <v>34</v>
      </c>
      <c r="L173" s="58" t="s">
        <v>4</v>
      </c>
      <c r="M173" s="61"/>
      <c r="N173" s="62"/>
      <c r="O173" s="62"/>
      <c r="P173" s="63"/>
      <c r="Q173" s="62"/>
      <c r="R173" s="62"/>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4">
        <f t="shared" si="9"/>
        <v>574.83</v>
      </c>
      <c r="BB173" s="39">
        <f t="shared" si="10"/>
        <v>574.83</v>
      </c>
      <c r="BC173" s="43" t="str">
        <f t="shared" si="11"/>
        <v>INR  Five Hundred &amp; Seventy Four  and Paise Eighty Three Only</v>
      </c>
      <c r="IA173" s="21">
        <v>17.03</v>
      </c>
      <c r="IB173" s="21" t="s">
        <v>202</v>
      </c>
      <c r="ID173" s="21">
        <v>1</v>
      </c>
      <c r="IE173" s="22" t="s">
        <v>210</v>
      </c>
      <c r="IF173" s="22"/>
      <c r="IG173" s="22"/>
      <c r="IH173" s="22"/>
      <c r="II173" s="22"/>
    </row>
    <row r="174" spans="1:243" s="21" customFormat="1" ht="63">
      <c r="A174" s="44">
        <v>17.04</v>
      </c>
      <c r="B174" s="45" t="s">
        <v>203</v>
      </c>
      <c r="C174" s="30"/>
      <c r="D174" s="30">
        <v>3</v>
      </c>
      <c r="E174" s="46" t="s">
        <v>210</v>
      </c>
      <c r="F174" s="66">
        <v>51.62</v>
      </c>
      <c r="G174" s="58"/>
      <c r="H174" s="58"/>
      <c r="I174" s="59" t="s">
        <v>33</v>
      </c>
      <c r="J174" s="60">
        <f t="shared" si="8"/>
        <v>1</v>
      </c>
      <c r="K174" s="58" t="s">
        <v>34</v>
      </c>
      <c r="L174" s="58" t="s">
        <v>4</v>
      </c>
      <c r="M174" s="61"/>
      <c r="N174" s="62"/>
      <c r="O174" s="62"/>
      <c r="P174" s="63"/>
      <c r="Q174" s="62"/>
      <c r="R174" s="62"/>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4">
        <f t="shared" si="9"/>
        <v>154.86</v>
      </c>
      <c r="BB174" s="39">
        <f t="shared" si="10"/>
        <v>154.86</v>
      </c>
      <c r="BC174" s="43" t="str">
        <f t="shared" si="11"/>
        <v>INR  One Hundred &amp; Fifty Four  and Paise Eighty Six Only</v>
      </c>
      <c r="IA174" s="21">
        <v>17.04</v>
      </c>
      <c r="IB174" s="21" t="s">
        <v>203</v>
      </c>
      <c r="ID174" s="21">
        <v>3</v>
      </c>
      <c r="IE174" s="22" t="s">
        <v>210</v>
      </c>
      <c r="IF174" s="22"/>
      <c r="IG174" s="22"/>
      <c r="IH174" s="22"/>
      <c r="II174" s="22"/>
    </row>
    <row r="175" spans="1:243" s="21" customFormat="1" ht="31.5">
      <c r="A175" s="44">
        <v>17.05</v>
      </c>
      <c r="B175" s="45" t="s">
        <v>204</v>
      </c>
      <c r="C175" s="30"/>
      <c r="D175" s="30">
        <v>9</v>
      </c>
      <c r="E175" s="46" t="s">
        <v>210</v>
      </c>
      <c r="F175" s="66">
        <v>29.33</v>
      </c>
      <c r="G175" s="58"/>
      <c r="H175" s="58"/>
      <c r="I175" s="59" t="s">
        <v>33</v>
      </c>
      <c r="J175" s="60">
        <f t="shared" si="8"/>
        <v>1</v>
      </c>
      <c r="K175" s="58" t="s">
        <v>34</v>
      </c>
      <c r="L175" s="58" t="s">
        <v>4</v>
      </c>
      <c r="M175" s="61"/>
      <c r="N175" s="62"/>
      <c r="O175" s="62"/>
      <c r="P175" s="63"/>
      <c r="Q175" s="62"/>
      <c r="R175" s="62"/>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4">
        <f t="shared" si="9"/>
        <v>263.97</v>
      </c>
      <c r="BB175" s="39">
        <f t="shared" si="10"/>
        <v>263.97</v>
      </c>
      <c r="BC175" s="43" t="str">
        <f t="shared" si="11"/>
        <v>INR  Two Hundred &amp; Sixty Three  and Paise Ninety Seven Only</v>
      </c>
      <c r="IA175" s="21">
        <v>17.05</v>
      </c>
      <c r="IB175" s="21" t="s">
        <v>204</v>
      </c>
      <c r="ID175" s="21">
        <v>9</v>
      </c>
      <c r="IE175" s="22" t="s">
        <v>210</v>
      </c>
      <c r="IF175" s="22"/>
      <c r="IG175" s="22"/>
      <c r="IH175" s="22"/>
      <c r="II175" s="22"/>
    </row>
    <row r="176" spans="1:243" s="21" customFormat="1" ht="63">
      <c r="A176" s="44">
        <v>17.06</v>
      </c>
      <c r="B176" s="45" t="s">
        <v>205</v>
      </c>
      <c r="C176" s="30"/>
      <c r="D176" s="30">
        <v>1</v>
      </c>
      <c r="E176" s="46" t="s">
        <v>210</v>
      </c>
      <c r="F176" s="66">
        <v>586.56</v>
      </c>
      <c r="G176" s="58"/>
      <c r="H176" s="58"/>
      <c r="I176" s="59" t="s">
        <v>33</v>
      </c>
      <c r="J176" s="60">
        <f t="shared" si="8"/>
        <v>1</v>
      </c>
      <c r="K176" s="58" t="s">
        <v>34</v>
      </c>
      <c r="L176" s="58" t="s">
        <v>4</v>
      </c>
      <c r="M176" s="61"/>
      <c r="N176" s="62"/>
      <c r="O176" s="62"/>
      <c r="P176" s="63"/>
      <c r="Q176" s="62"/>
      <c r="R176" s="62"/>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4">
        <f t="shared" si="9"/>
        <v>586.56</v>
      </c>
      <c r="BB176" s="39">
        <f t="shared" si="10"/>
        <v>586.56</v>
      </c>
      <c r="BC176" s="43" t="str">
        <f t="shared" si="11"/>
        <v>INR  Five Hundred &amp; Eighty Six  and Paise Fifty Six Only</v>
      </c>
      <c r="IA176" s="21">
        <v>17.06</v>
      </c>
      <c r="IB176" s="21" t="s">
        <v>205</v>
      </c>
      <c r="ID176" s="21">
        <v>1</v>
      </c>
      <c r="IE176" s="22" t="s">
        <v>210</v>
      </c>
      <c r="IF176" s="22"/>
      <c r="IG176" s="22"/>
      <c r="IH176" s="22"/>
      <c r="II176" s="22"/>
    </row>
    <row r="177" spans="1:243" s="21" customFormat="1" ht="132.75" customHeight="1">
      <c r="A177" s="44">
        <v>17.07</v>
      </c>
      <c r="B177" s="45" t="s">
        <v>206</v>
      </c>
      <c r="C177" s="30"/>
      <c r="D177" s="30">
        <v>2</v>
      </c>
      <c r="E177" s="46" t="s">
        <v>211</v>
      </c>
      <c r="F177" s="66">
        <v>1954.84</v>
      </c>
      <c r="G177" s="58"/>
      <c r="H177" s="58"/>
      <c r="I177" s="59" t="s">
        <v>33</v>
      </c>
      <c r="J177" s="60">
        <f t="shared" si="8"/>
        <v>1</v>
      </c>
      <c r="K177" s="58" t="s">
        <v>34</v>
      </c>
      <c r="L177" s="58" t="s">
        <v>4</v>
      </c>
      <c r="M177" s="61"/>
      <c r="N177" s="62"/>
      <c r="O177" s="62"/>
      <c r="P177" s="63"/>
      <c r="Q177" s="62"/>
      <c r="R177" s="62"/>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4">
        <f t="shared" si="9"/>
        <v>3909.68</v>
      </c>
      <c r="BB177" s="39">
        <f t="shared" si="10"/>
        <v>3909.68</v>
      </c>
      <c r="BC177" s="43" t="str">
        <f t="shared" si="11"/>
        <v>INR  Three Thousand Nine Hundred &amp; Nine  and Paise Sixty Eight Only</v>
      </c>
      <c r="IA177" s="21">
        <v>17.07</v>
      </c>
      <c r="IB177" s="67" t="s">
        <v>206</v>
      </c>
      <c r="ID177" s="21">
        <v>2</v>
      </c>
      <c r="IE177" s="22" t="s">
        <v>211</v>
      </c>
      <c r="IF177" s="22"/>
      <c r="IG177" s="22"/>
      <c r="IH177" s="22"/>
      <c r="II177" s="22"/>
    </row>
    <row r="178" spans="1:243" s="21" customFormat="1" ht="97.5" customHeight="1">
      <c r="A178" s="44">
        <v>17.08</v>
      </c>
      <c r="B178" s="45" t="s">
        <v>207</v>
      </c>
      <c r="C178" s="30"/>
      <c r="D178" s="30">
        <v>2</v>
      </c>
      <c r="E178" s="46" t="s">
        <v>210</v>
      </c>
      <c r="F178" s="66">
        <v>95.19</v>
      </c>
      <c r="G178" s="58"/>
      <c r="H178" s="58"/>
      <c r="I178" s="59" t="s">
        <v>33</v>
      </c>
      <c r="J178" s="60">
        <f t="shared" si="8"/>
        <v>1</v>
      </c>
      <c r="K178" s="58" t="s">
        <v>34</v>
      </c>
      <c r="L178" s="58" t="s">
        <v>4</v>
      </c>
      <c r="M178" s="61"/>
      <c r="N178" s="62"/>
      <c r="O178" s="62"/>
      <c r="P178" s="63"/>
      <c r="Q178" s="62"/>
      <c r="R178" s="62"/>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4">
        <f t="shared" si="9"/>
        <v>190.38</v>
      </c>
      <c r="BB178" s="39">
        <f t="shared" si="10"/>
        <v>190.38</v>
      </c>
      <c r="BC178" s="43" t="str">
        <f t="shared" si="11"/>
        <v>INR  One Hundred &amp; Ninety  and Paise Thirty Eight Only</v>
      </c>
      <c r="IA178" s="21">
        <v>17.08</v>
      </c>
      <c r="IB178" s="67" t="s">
        <v>207</v>
      </c>
      <c r="ID178" s="21">
        <v>2</v>
      </c>
      <c r="IE178" s="22" t="s">
        <v>210</v>
      </c>
      <c r="IF178" s="22"/>
      <c r="IG178" s="22"/>
      <c r="IH178" s="22"/>
      <c r="II178" s="22"/>
    </row>
    <row r="179" spans="1:243" s="21" customFormat="1" ht="110.25">
      <c r="A179" s="44">
        <v>17.09</v>
      </c>
      <c r="B179" s="45" t="s">
        <v>208</v>
      </c>
      <c r="C179" s="30"/>
      <c r="D179" s="30">
        <v>14</v>
      </c>
      <c r="E179" s="46" t="s">
        <v>210</v>
      </c>
      <c r="F179" s="66">
        <v>131.39</v>
      </c>
      <c r="G179" s="58"/>
      <c r="H179" s="58"/>
      <c r="I179" s="59" t="s">
        <v>33</v>
      </c>
      <c r="J179" s="60">
        <f t="shared" si="8"/>
        <v>1</v>
      </c>
      <c r="K179" s="58" t="s">
        <v>34</v>
      </c>
      <c r="L179" s="58" t="s">
        <v>4</v>
      </c>
      <c r="M179" s="61"/>
      <c r="N179" s="62"/>
      <c r="O179" s="62"/>
      <c r="P179" s="63"/>
      <c r="Q179" s="62"/>
      <c r="R179" s="62"/>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4">
        <f t="shared" si="9"/>
        <v>1839.46</v>
      </c>
      <c r="BB179" s="39">
        <f t="shared" si="10"/>
        <v>1839.46</v>
      </c>
      <c r="BC179" s="43" t="str">
        <f t="shared" si="11"/>
        <v>INR  One Thousand Eight Hundred &amp; Thirty Nine  and Paise Forty Six Only</v>
      </c>
      <c r="IA179" s="21">
        <v>17.09</v>
      </c>
      <c r="IB179" s="21" t="s">
        <v>208</v>
      </c>
      <c r="ID179" s="21">
        <v>14</v>
      </c>
      <c r="IE179" s="22" t="s">
        <v>210</v>
      </c>
      <c r="IF179" s="22"/>
      <c r="IG179" s="22"/>
      <c r="IH179" s="22"/>
      <c r="II179" s="22"/>
    </row>
    <row r="180" spans="1:55" ht="42.75">
      <c r="A180" s="55" t="s">
        <v>35</v>
      </c>
      <c r="B180" s="55"/>
      <c r="C180" s="56"/>
      <c r="D180" s="56"/>
      <c r="E180" s="56"/>
      <c r="F180" s="56"/>
      <c r="G180" s="31"/>
      <c r="H180" s="37"/>
      <c r="I180" s="37"/>
      <c r="J180" s="37"/>
      <c r="K180" s="37"/>
      <c r="L180" s="38"/>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57">
        <f>SUM(BA13:BA179)</f>
        <v>340867.8</v>
      </c>
      <c r="BB180" s="42">
        <f>SUM(BB13:BB179)</f>
        <v>340867.8</v>
      </c>
      <c r="BC180" s="43" t="str">
        <f>SpellNumber($E$2,BB180)</f>
        <v>INR  Three Lakh Forty Thousand Eight Hundred &amp; Sixty Seven  and Paise Eighty Only</v>
      </c>
    </row>
    <row r="181" spans="1:55" ht="46.5" customHeight="1">
      <c r="A181" s="36" t="s">
        <v>36</v>
      </c>
      <c r="B181" s="50"/>
      <c r="C181" s="51"/>
      <c r="D181" s="52"/>
      <c r="E181" s="53" t="s">
        <v>45</v>
      </c>
      <c r="F181" s="54"/>
      <c r="G181" s="24"/>
      <c r="H181" s="25"/>
      <c r="I181" s="25"/>
      <c r="J181" s="25"/>
      <c r="K181" s="26"/>
      <c r="L181" s="27"/>
      <c r="M181" s="28"/>
      <c r="N181" s="29"/>
      <c r="O181" s="21"/>
      <c r="P181" s="21"/>
      <c r="Q181" s="21"/>
      <c r="R181" s="21"/>
      <c r="S181" s="21"/>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40">
        <f>IF(ISBLANK(F181),0,IF(E181="Excess (+)",ROUND(BA180+(BA180*F181),2),IF(E181="Less (-)",ROUND(BA180+(BA180*F181*(-1)),2),IF(E181="At Par",BA180,0))))</f>
        <v>0</v>
      </c>
      <c r="BB181" s="41">
        <f>ROUND(BA181,0)</f>
        <v>0</v>
      </c>
      <c r="BC181" s="33" t="str">
        <f>SpellNumber($E$2,BB181)</f>
        <v>INR Zero Only</v>
      </c>
    </row>
    <row r="182" spans="1:55" ht="45.75" customHeight="1">
      <c r="A182" s="23" t="s">
        <v>37</v>
      </c>
      <c r="B182" s="23"/>
      <c r="C182" s="73" t="str">
        <f>SpellNumber($E$2,BB181)</f>
        <v>INR Zero Only</v>
      </c>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row>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2" ht="15"/>
    <row r="1673" ht="15"/>
    <row r="1674" ht="15"/>
    <row r="1675" ht="15"/>
    <row r="1676" ht="15"/>
    <row r="1677" ht="15"/>
    <row r="1678" ht="15"/>
    <row r="1679" ht="15"/>
    <row r="1680"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7" ht="15"/>
    <row r="1818" ht="15"/>
    <row r="1819" ht="15"/>
    <row r="1820" ht="15"/>
    <row r="1821" ht="15"/>
    <row r="1822" ht="15"/>
    <row r="1823" ht="15"/>
    <row r="1824" ht="15"/>
    <row r="1826" ht="15"/>
    <row r="1827" ht="15"/>
    <row r="1828" ht="15"/>
    <row r="1829" ht="15"/>
    <row r="1831" ht="15"/>
    <row r="1832" ht="15"/>
    <row r="1833" ht="15"/>
    <row r="1834" ht="15"/>
    <row r="1835" ht="15"/>
    <row r="1836" ht="15"/>
    <row r="1837" ht="15"/>
    <row r="1838" ht="15"/>
    <row r="1840" ht="15"/>
    <row r="1841" ht="15"/>
    <row r="1842" ht="15"/>
    <row r="1844" ht="15"/>
    <row r="1845" ht="15"/>
    <row r="1846" ht="15"/>
    <row r="1847" ht="15"/>
    <row r="1849" ht="15"/>
    <row r="1850" ht="15"/>
    <row r="1851" ht="15"/>
    <row r="1853" ht="15"/>
    <row r="1854" ht="15"/>
    <row r="1855" ht="15"/>
    <row r="1856" ht="15"/>
    <row r="1858" ht="15"/>
    <row r="1859" ht="15"/>
    <row r="1860" ht="15"/>
    <row r="1861" ht="15"/>
    <row r="1863" ht="15"/>
    <row r="1864" ht="15"/>
    <row r="1866"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3" ht="15"/>
    <row r="1894" ht="15"/>
    <row r="1895" ht="15"/>
    <row r="1896" ht="15"/>
    <row r="1898" ht="15"/>
    <row r="1899" ht="15"/>
    <row r="1900" ht="15"/>
    <row r="1901" ht="15"/>
    <row r="1902" ht="15"/>
    <row r="1903" ht="15"/>
    <row r="1904" ht="15"/>
    <row r="1905" ht="15"/>
    <row r="1906" ht="15"/>
    <row r="1908" ht="15"/>
    <row r="1909" ht="15"/>
    <row r="1910" ht="15"/>
    <row r="1911" ht="15"/>
    <row r="1912" ht="15"/>
    <row r="1913" ht="15"/>
    <row r="1914" ht="15"/>
    <row r="1915" ht="15"/>
    <row r="1917" ht="15"/>
    <row r="1918" ht="15"/>
    <row r="1919" ht="15"/>
    <row r="1920" ht="15"/>
    <row r="1921" ht="15"/>
    <row r="1922" ht="15"/>
    <row r="1923" ht="15"/>
    <row r="1924" ht="15"/>
    <row r="1926" ht="15"/>
    <row r="1927" ht="15"/>
    <row r="1928" ht="15"/>
    <row r="1929" ht="15"/>
    <row r="1930" ht="15"/>
    <row r="1931" ht="15"/>
    <row r="1932" ht="15"/>
    <row r="1934" ht="15"/>
    <row r="1935" ht="15"/>
    <row r="1936" ht="15"/>
    <row r="1937" ht="15"/>
    <row r="1938" ht="15"/>
    <row r="1939" ht="15"/>
    <row r="1940" ht="15"/>
    <row r="1942" ht="15"/>
    <row r="1944" ht="15"/>
    <row r="1945" ht="15"/>
    <row r="1946" ht="15"/>
    <row r="1947" ht="15"/>
    <row r="1948" ht="15"/>
    <row r="1949" ht="15"/>
    <row r="1950" ht="15"/>
    <row r="1951" ht="15"/>
    <row r="1953" ht="15"/>
    <row r="1954" ht="15"/>
    <row r="1955" ht="15"/>
    <row r="1957" ht="15"/>
    <row r="1958" ht="15"/>
    <row r="1960" ht="15"/>
    <row r="1961" ht="15"/>
    <row r="1962" ht="15"/>
    <row r="1964" ht="15"/>
    <row r="1966" ht="15"/>
    <row r="1967" ht="15"/>
    <row r="1968" ht="15"/>
    <row r="1970" ht="15"/>
    <row r="1971" ht="15"/>
    <row r="1972" ht="15"/>
    <row r="1973" ht="15"/>
    <row r="1974" ht="15"/>
    <row r="1975" ht="15"/>
    <row r="1976" ht="15"/>
    <row r="1977" ht="15"/>
  </sheetData>
  <sheetProtection password="8F23" sheet="1"/>
  <mergeCells count="89">
    <mergeCell ref="C182:BC182"/>
    <mergeCell ref="A1:L1"/>
    <mergeCell ref="A4:BC4"/>
    <mergeCell ref="A5:BC5"/>
    <mergeCell ref="A6:BC6"/>
    <mergeCell ref="A7:BC7"/>
    <mergeCell ref="A9:BC9"/>
    <mergeCell ref="D13:BC13"/>
    <mergeCell ref="B8:BC8"/>
    <mergeCell ref="D14:BC14"/>
    <mergeCell ref="D16:BC16"/>
    <mergeCell ref="D17:BC17"/>
    <mergeCell ref="D20:BC20"/>
    <mergeCell ref="D22:BC22"/>
    <mergeCell ref="D24:BC24"/>
    <mergeCell ref="D26:BC26"/>
    <mergeCell ref="D27:BC27"/>
    <mergeCell ref="D29:BC29"/>
    <mergeCell ref="D32:BC32"/>
    <mergeCell ref="D33:BC33"/>
    <mergeCell ref="D34:BC34"/>
    <mergeCell ref="D38:BC38"/>
    <mergeCell ref="D39:BC39"/>
    <mergeCell ref="D41:BC41"/>
    <mergeCell ref="D42:BC42"/>
    <mergeCell ref="D45:BC45"/>
    <mergeCell ref="D47:BC47"/>
    <mergeCell ref="D49:BC49"/>
    <mergeCell ref="D51:BC51"/>
    <mergeCell ref="D53:BC53"/>
    <mergeCell ref="D55:BC55"/>
    <mergeCell ref="D57:BC57"/>
    <mergeCell ref="D59:BC59"/>
    <mergeCell ref="D64:BC64"/>
    <mergeCell ref="D66:BC66"/>
    <mergeCell ref="D68:BC68"/>
    <mergeCell ref="D69:BC69"/>
    <mergeCell ref="D71:BC71"/>
    <mergeCell ref="D73:BC73"/>
    <mergeCell ref="D76:BC76"/>
    <mergeCell ref="D78:BC78"/>
    <mergeCell ref="D80:BC80"/>
    <mergeCell ref="D81:BC81"/>
    <mergeCell ref="D83:BC83"/>
    <mergeCell ref="D85:BC85"/>
    <mergeCell ref="D87:BC87"/>
    <mergeCell ref="D89:BC89"/>
    <mergeCell ref="D91:BC91"/>
    <mergeCell ref="D94:BC94"/>
    <mergeCell ref="D96:BC96"/>
    <mergeCell ref="D99:BC99"/>
    <mergeCell ref="D101:BC101"/>
    <mergeCell ref="D103:BC103"/>
    <mergeCell ref="D104:BC104"/>
    <mergeCell ref="D107:BC107"/>
    <mergeCell ref="D109:BC109"/>
    <mergeCell ref="D112:BC112"/>
    <mergeCell ref="D114:BC114"/>
    <mergeCell ref="D119:BC119"/>
    <mergeCell ref="D120:BC120"/>
    <mergeCell ref="D123:BC123"/>
    <mergeCell ref="D124:BC124"/>
    <mergeCell ref="D126:BC126"/>
    <mergeCell ref="D128:BC128"/>
    <mergeCell ref="D129:BC129"/>
    <mergeCell ref="D131:BC131"/>
    <mergeCell ref="D132:BC132"/>
    <mergeCell ref="D135:BC135"/>
    <mergeCell ref="D136:BC136"/>
    <mergeCell ref="D138:BC138"/>
    <mergeCell ref="D157:BC157"/>
    <mergeCell ref="D159:BC159"/>
    <mergeCell ref="D161:BC161"/>
    <mergeCell ref="D140:BC140"/>
    <mergeCell ref="D141:BC141"/>
    <mergeCell ref="D143:BC143"/>
    <mergeCell ref="D145:BC145"/>
    <mergeCell ref="D147:BC147"/>
    <mergeCell ref="D149:BC149"/>
    <mergeCell ref="D163:BC163"/>
    <mergeCell ref="D166:BC166"/>
    <mergeCell ref="D168:BC168"/>
    <mergeCell ref="D170:BC170"/>
    <mergeCell ref="D62:BC62"/>
    <mergeCell ref="D61:BC61"/>
    <mergeCell ref="D165:BC165"/>
    <mergeCell ref="D151:BC151"/>
    <mergeCell ref="D156:BC156"/>
    <mergeCell ref="D155:BC155"/>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1">
      <formula1>IF(E181="Select",-1,IF(E181="At Par",0,0))</formula1>
      <formula2>IF(E181="Select",-1,IF(E181="At Par",0,0.99))</formula2>
    </dataValidation>
    <dataValidation type="list" allowBlank="1" showErrorMessage="1" sqref="E18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1">
      <formula1>0</formula1>
      <formula2>IF(#REF!&lt;&gt;"Select",99.9,0)</formula2>
    </dataValidation>
    <dataValidation allowBlank="1" showInputMessage="1" showErrorMessage="1" promptTitle="Units" prompt="Please enter Units in text" sqref="D15:E15 D18:E19 D21:E21 D23:E23 D25:E25 D28:E28 D30:E31 D35:E37 D40:E40 D43:E44 D46:E46 D48:E48 D50:E50 D52:E52 D54:E54 D56:E56 D58:E58 D171:E179 D65:E65 D67:E67 D70:E70 D72:E72 D74:E75 D77:E77 D79:E79 D82:E82 D84:E84 D86:E86 D88:E88 D90:E90 D92:E93 D95:E95 D97:E98 D100:E100 D102:E102 D105:E106 D108:E108 D110:E111 D113:E113 D115:E118 D121:E122 D125:E125 D127:E127 D130:E130 D133:E134 D137:E137 D139:E139 D142:E142 D144:E144 D146:E146 D148:E148 D150:E150 D152:E154 D158:E158 D160:E160 D162:E162 D60:E60 D167:E167 D169:E169 D63:E63 D164:E164">
      <formula1>0</formula1>
      <formula2>0</formula2>
    </dataValidation>
    <dataValidation type="decimal" allowBlank="1" showInputMessage="1" showErrorMessage="1" promptTitle="Quantity" prompt="Please enter the Quantity for this item. " errorTitle="Invalid Entry" error="Only Numeric Values are allowed. " sqref="F15 F18:F19 F21 F23 F25 F28 F30:F31 F35:F37 F40 F43:F44 F46 F48 F50 F52 F54 F56 F58 F171:F179 F65 F67 F70 F72 F74:F75 F77 F79 F82 F84 F86 F88 F90 F92:F93 F95 F97:F98 F100 F102 F105:F106 F108 F110:F111 F113 F115:F118 F121:F122 F125 F127 F130 F133:F134 F137 F139 F142 F144 F146 F148 F150 F152:F154 F158 F160 F162 F60 F167 F169 F63 F164">
      <formula1>0</formula1>
      <formula2>999999999999999</formula2>
    </dataValidation>
    <dataValidation type="list" allowBlank="1" showErrorMessage="1" sqref="D13:D14 K15 D16:D17 K18:K19 D20 K21 D22 K23 D24 K25 D26:D27 K28 D29 K30:K31 D32:D34 K35:K37 D38:D39 K40 D41:D42 K43:K44 D45 K46 D47 K48 D49 K50 D51 K52 D53 K54 D55 K56 D57 K58 D59 D170 D64 K65 D66 K67 D68:D69 K70 D71 K72 D73 K74:K75 D76 K77 D78 K79 D80:D81 K82 D83 K84 D85 K86 D87 K88 D89 K90 D91 K92:K93 D94 K95 D96 K97:K98 D99 K100 D101 K102 D103:D104 K105:K106 D107 K108 D109 K110:K111 D112 K113 D114 K115:K118 D119:D120 K121:K122 D123:D124 K125 D126 K127 D128:D129 K130 D131:D132 K133:K134 D135:D136 K137 D138 K139 D140:D141 K142 D143 K144 D145 K146">
      <formula1>"Partial Conversion,Full Conversion"</formula1>
      <formula2>0</formula2>
    </dataValidation>
    <dataValidation type="list" allowBlank="1" showErrorMessage="1" sqref="D147 K148 D149 K150 D151 D155:D157 K152:K154 K158 D159 K160 D161 K162 D163 K60 D165:D166 K167 D168 K169 K171:K179 D61:D62 K63 K16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3:H23 G25:H25 G28:H28 G30:H31 G35:H37 G40:H40 G43:H44 G46:H46 G48:H48 G50:H50 G52:H52 G54:H54 G56:H56 G58:H58 G171:H179 G65:H65 G67:H67 G70:H70 G72:H72 G74:H75 G77:H77 G79:H79 G82:H82 G84:H84 G86:H86 G88:H88 G90:H90 G92:H93 G95:H95 G97:H98 G100:H100 G102:H102 G105:H106 G108:H108 G110:H111 G113:H113 G115:H118 G121:H122 G125:H125 G127:H127 G130:H130 G133:H134 G137:H137 G139:H139 G142:H142 G144:H144 G146:H146 G148:H148 G150:H150 G152:H154 G158:H158 G160:H160 G162:H162 G60:H60 G167:H167 G169:H169 G63:H63 G164:H164">
      <formula1>0</formula1>
      <formula2>999999999999999</formula2>
    </dataValidation>
    <dataValidation allowBlank="1" showInputMessage="1" showErrorMessage="1" promptTitle="Addition / Deduction" prompt="Please Choose the correct One" sqref="J15 J18:J19 J21 J23 J25 J28 J30:J31 J35:J37 J40 J43:J44 J46 J48 J50 J52 J54 J56 J58 J171:J179 J65 J67 J70 J72 J74:J75 J77 J79 J82 J84 J86 J88 J90 J92:J93 J95 J97:J98 J100 J102 J105:J106 J108 J110:J111 J113 J115:J118 J121:J122 J125 J127 J130 J133:J134 J137 J139 J142 J144 J146 J148 J150 J152:J154 J158 J160 J162 J60 J167 J169 J63 J164">
      <formula1>0</formula1>
      <formula2>0</formula2>
    </dataValidation>
    <dataValidation type="list" showErrorMessage="1" sqref="I15 I18:I19 I21 I23 I25 I28 I30:I31 I35:I37 I40 I43:I44 I46 I48 I50 I52 I54 I56 I58 I171:I179 I65 I67 I70 I72 I74:I75 I77 I79 I82 I84 I86 I88 I90 I92:I93 I95 I97:I98 I100 I102 I105:I106 I108 I110:I111 I113 I115:I118 I121:I122 I125 I127 I130 I133:I134 I137 I139 I142 I144 I146 I148 I150 I152:I154 I158 I160 I162 I60 I167 I169 I63 I16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3:O23 N25:O25 N28:O28 N30:O31 N35:O37 N40:O40 N43:O44 N46:O46 N48:O48 N50:O50 N52:O52 N54:O54 N56:O56 N58:O58 N171:O179 N65:O65 N67:O67 N70:O70 N72:O72 N74:O75 N77:O77 N79:O79 N82:O82 N84:O84 N86:O86 N88:O88 N90:O90 N92:O93 N95:O95 N97:O98 N100:O100 N102:O102 N105:O106 N108:O108 N110:O111 N113:O113 N115:O118 N121:O122 N125:O125 N127:O127 N130:O130 N133:O134 N137:O137 N139:O139 N142:O142 N144:O144 N146:O146 N148:O148 N150:O150 N152:O154 N158:O158 N160:O160 N162:O162 N60:O60 N167:O167 N169:O169 N63:O63 N164:O1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3 R25 R28 R30:R31 R35:R37 R40 R43:R44 R46 R48 R50 R52 R54 R56 R58 R171:R179 R65 R67 R70 R72 R74:R75 R77 R79 R82 R84 R86 R88 R90 R92:R93 R95 R97:R98 R100 R102 R105:R106 R108 R110:R111 R113 R115:R118 R121:R122 R125 R127 R130 R133:R134 R137 R139 R142 R144 R146 R148 R150 R152:R154 R158 R160 R162 R60 R167 R169 R63 R1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3 Q25 Q28 Q30:Q31 Q35:Q37 Q40 Q43:Q44 Q46 Q48 Q50 Q52 Q54 Q56 Q58 Q171:Q179 Q65 Q67 Q70 Q72 Q74:Q75 Q77 Q79 Q82 Q84 Q86 Q88 Q90 Q92:Q93 Q95 Q97:Q98 Q100 Q102 Q105:Q106 Q108 Q110:Q111 Q113 Q115:Q118 Q121:Q122 Q125 Q127 Q130 Q133:Q134 Q137 Q139 Q142 Q144 Q146 Q148 Q150 Q152:Q154 Q158 Q160 Q162 Q60 Q167 Q169 Q63 Q16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3 M25 M28 M30:M31 M35:M37 M40 M43:M44 M46 M48 M50 M52 M54 M56 M58 M171:M179 M65 M67 M70 M72 M74:M75 M77 M79 M82 M84 M86 M88 M90 M92:M93 M95 M97:M98 M100 M102 M105:M106 M108 M110:M111 M113 M115:M118 M121:M122 M125 M127 M130 M133:M134 M137 M139 M142 M144 M146 M148 M150 M152:M154 M158 M160 M162 M60 M167 M169 M63 M164">
      <formula1>0</formula1>
      <formula2>999999999999999</formula2>
    </dataValidation>
    <dataValidation type="list" allowBlank="1" showInputMessage="1" showErrorMessage="1" sqref="L175 L176 L17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9 L17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79">
      <formula1>0</formula1>
      <formula2>0</formula2>
    </dataValidation>
    <dataValidation type="decimal" allowBlank="1" showErrorMessage="1" errorTitle="Invalid Entry" error="Only Numeric Values are allowed. " sqref="A13:A17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9" t="s">
        <v>38</v>
      </c>
      <c r="F6" s="79"/>
      <c r="G6" s="79"/>
      <c r="H6" s="79"/>
      <c r="I6" s="79"/>
      <c r="J6" s="79"/>
      <c r="K6" s="79"/>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2022-06-17T14:02:40Z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