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nm._FilterDatabase" localSheetId="0" hidden="1">'BoQ1'!$A$11:$BC$209</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<sst xmlns="http://schemas.openxmlformats.org/spreadsheetml/2006/main" count="1396" uniqueCount="441">
  <si>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</si>
  <si>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</si>
  <si>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</si>
  <si>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</si>
  <si>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</si>
  <si>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</si>
  <si>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</si>
  <si>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</si>
  <si>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</si>
  <si>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</si>
  <si>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</si>
  <si>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</si>
  <si>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</si>
  <si>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</si>
  <si>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</si>
  <si>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</si>
  <si>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</si>
  <si>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</si>
  <si>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</si>
  <si>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</si>
  <si>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</si>
  <si>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</si>
  <si>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</si>
  <si>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</si>
  <si>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</si>
  <si>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</si>
  <si>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</si>
  <si>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</si>
  <si>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</si>
  <si>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</si>
  <si>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</si>
  <si>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</si>
  <si>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</si>
  <si>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</si>
  <si>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</si>
  <si>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</si>
  <si>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</si>
  <si>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</si>
  <si>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</si>
  <si>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</si>
  <si>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</si>
  <si>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</si>
  <si>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</si>
  <si>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</si>
  <si>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</si>
  <si>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</si>
  <si>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</si>
  <si>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</si>
  <si>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</si>
  <si>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</si>
  <si>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</si>
  <si>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</si>
  <si>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</si>
  <si>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</si>
  <si>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</si>
  <si>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</si>
  <si>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</si>
  <si>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</si>
  <si>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</si>
  <si>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</si>
  <si>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</si>
  <si>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</si>
  <si>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</si>
  <si>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</si>
  <si>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</si>
  <si>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</si>
  <si>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</si>
  <si>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</si>
  <si>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</si>
  <si>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</si>
  <si>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</si>
  <si>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</si>
  <si>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</si>
  <si>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</si>
  <si>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</si>
  <si>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</si>
  <si>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125 mm</t>
  </si>
  <si>
    <t>6 mm cement plaster of mix :</t>
  </si>
  <si>
    <t>1:3 (1 cement : 3 fine sand)</t>
  </si>
  <si>
    <t>Painting with synthetic enamel paint of approved brand and manufacture to give an even shade :</t>
  </si>
  <si>
    <t>Two or more coats on new work</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</si>
  <si>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</si>
  <si>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</si>
  <si>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</si>
  <si>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</si>
  <si>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</si>
  <si>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</si>
  <si>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</si>
  <si>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</si>
  <si>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</si>
  <si>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</si>
  <si>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</si>
  <si>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</si>
  <si>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</si>
  <si>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</si>
  <si>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</si>
  <si>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</si>
  <si>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</si>
  <si>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</si>
  <si>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</si>
  <si>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doors, windows and clerestory windows (steel or wood) shutter including chowkhats, architrave, holdfasts etc. complete and stacking within 50 metres lead :</t>
  </si>
  <si>
    <t>Of area beyond 3 sq. metres</t>
  </si>
  <si>
    <t>SANITARY INSTALLATIONS</t>
  </si>
  <si>
    <t>Size 600x450x200 mm</t>
  </si>
  <si>
    <t>Providing and fixing P.V.C. waste pipe for sink or wash basin including P.V.C. waste fittings complete.</t>
  </si>
  <si>
    <t>Flexible pipe</t>
  </si>
  <si>
    <t>WATER SUPPLY</t>
  </si>
  <si>
    <t>15 mm dia nominal bore</t>
  </si>
  <si>
    <t>20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</si>
  <si>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</si>
  <si>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</si>
  <si>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</si>
  <si>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15 mm nominal bore</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</si>
  <si>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</si>
  <si>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</si>
  <si>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</si>
  <si>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</si>
  <si>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</si>
  <si>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</si>
  <si>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</si>
  <si>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</si>
  <si>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</si>
  <si>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</si>
  <si>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</si>
  <si>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</si>
  <si>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</si>
  <si>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</si>
  <si>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</si>
  <si>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</si>
  <si>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</si>
  <si>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</si>
  <si>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</si>
  <si>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</si>
  <si>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</si>
  <si>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</si>
  <si>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</si>
  <si>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</si>
  <si>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</si>
  <si>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</si>
  <si>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</si>
  <si>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</si>
  <si>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</si>
  <si>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</si>
  <si>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</si>
  <si>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</si>
  <si>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</si>
  <si>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</si>
  <si>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</si>
  <si>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</si>
  <si>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</si>
  <si>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</si>
  <si>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</si>
  <si>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</si>
  <si>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</si>
  <si>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</si>
  <si>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</si>
  <si>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</si>
  <si>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</si>
  <si>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</si>
  <si>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</si>
  <si>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</si>
  <si>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</si>
  <si>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</si>
  <si>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</si>
  <si>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</si>
  <si>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</si>
  <si>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</si>
  <si>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</si>
  <si>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</si>
  <si>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</si>
  <si>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</si>
  <si>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</si>
  <si>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</si>
  <si>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</si>
  <si>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</si>
  <si>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</si>
  <si>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</si>
  <si>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</si>
  <si>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</si>
  <si>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</si>
  <si>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</si>
  <si>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</si>
  <si>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</si>
  <si>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</si>
  <si>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</si>
  <si>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</si>
  <si>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</si>
  <si>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</si>
  <si>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By Mechanical Transport including loading,unloading and stacking</t>
  </si>
  <si>
    <t>Brick work with common burnt clay F.P.S. (non modular) bricks of class designation 7.5 in superstructure above plinth level up to floor V level in all shapes and sizes in :</t>
  </si>
  <si>
    <t>Cement mortar 1:6 (1 cement : 6 coarse sand)</t>
  </si>
  <si>
    <t>Providing and fixing ISI marked oxidised M.S. tower bolt black finish, (Barrel type) with necessary screws etc. complete :</t>
  </si>
  <si>
    <t>Providing and fixing ISI marked oxidised M.S. handles conforming to IS:4992 with necessary screws etc. complete :</t>
  </si>
  <si>
    <t>100 mm</t>
  </si>
  <si>
    <t>STEEL WORK</t>
  </si>
  <si>
    <t>FLOORING</t>
  </si>
  <si>
    <t>15 mm cement plaster on rough side of single or half brick wall of mix:</t>
  </si>
  <si>
    <t>1:6 (1 cement: 6 coarse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</si>
  <si>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</si>
  <si>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</si>
  <si>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</si>
  <si>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</si>
  <si>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</si>
  <si>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soil, waste and vent pipes :</t>
  </si>
  <si>
    <t>100 mm dia</t>
  </si>
  <si>
    <t>Providing and fixing plain bend of required degree.</t>
  </si>
  <si>
    <t>Providing and fixing collar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</si>
  <si>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</si>
  <si>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</si>
  <si>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</si>
  <si>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Cutting holes up to 30x30 cm in walls including making good the same:</t>
  </si>
  <si>
    <t>With common burnt clay F.P.S. (non modular) bricks</t>
  </si>
  <si>
    <t>Carriage of Materials</t>
  </si>
  <si>
    <t>Lime, moorum, building rubbish Lead - 5 km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</si>
  <si>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</si>
  <si>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</si>
  <si>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</si>
  <si>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CEMENT CONCRETE (CAST IN SITU)</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</si>
  <si>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</si>
  <si>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1:2:4 (1 Cement : 2 coarse sand (zone-III) derived from natural sources : 4 graded stone aggregate 20 mm nominal size derived from natural sources)</t>
  </si>
  <si>
    <t>1:5:10 (1 cement : 5 coarse sand (zone-III) derived from natural sources : 10 graded stone aggregate 40 mm nominal size derived from natural sources).</t>
  </si>
  <si>
    <t>Providing and laying damp-proof course 40mm thick with cement concrete 1:2:4 (1 cement : 2 coarse sand (zone-III) derived from natural sources : 4 graded stone aggregate 12.5mm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</si>
  <si>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</si>
  <si>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</si>
  <si>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Providing and laying in position specified grade of reinforced cement concrete, excluding the cost of centering, shuttering, finishing and reinforcement - All work up to plinth level :</t>
  </si>
  <si>
    <t>1:1.5:3 (1 cement : 1.5 coarse sand (zone-III) derived from natural sources : 3 graded stone aggregate 20 mm nominal size de rived from natural sources)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</si>
  <si>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</si>
  <si>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</si>
  <si>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</si>
  <si>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Foundations, footings, bases of columns, etc. for mass concrete</t>
  </si>
  <si>
    <t>Suspended floors, roofs, landings, balconies and access platform</t>
  </si>
  <si>
    <t>Lintels, beams, plinth beams, girders, bressumers and cantilevers</t>
  </si>
  <si>
    <t>Stairs, (excluding landings) except spiral-staircases</t>
  </si>
  <si>
    <t>Small lintels not exceeding 1.5 m clear span, moulding as in cornices, window sills, string courses, bands, copings, bed plates, anchor blocks and the like</t>
  </si>
  <si>
    <t>Edges of slabs and breaks in floors and walls</t>
  </si>
  <si>
    <t>Under 20 cm wide</t>
  </si>
  <si>
    <t>Weather shade, Chajjas, corbels etc., including edges</t>
  </si>
  <si>
    <t>Cold twisted bars</t>
  </si>
  <si>
    <t>Brick work with common burnt clay F.P.S. (non modular) bricks of class designation 7.5 in foundation and plinth in:</t>
  </si>
  <si>
    <t>Half brick masonry with common burnt clay F.P.S. (non modular) bricks of class designation 7.5 in foundations and plinth in :</t>
  </si>
  <si>
    <t>cement mortar 1:4 (1 cement : 4 coarse sand)</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</si>
  <si>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</si>
  <si>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</si>
  <si>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</si>
  <si>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Raj Nagar Plain white marble/ Udaipur green marble/ Zebra black marble</t>
  </si>
  <si>
    <t>Area of slab upto 0.50 sqm</t>
  </si>
  <si>
    <t>Providing edge moulding to 18 mm thick marble stone counters, Vanities etc., including machine polishing to edge to give high gloss finish etc. complete as per design approved by Engineer-in-Charge.</t>
  </si>
  <si>
    <t>Granite work</t>
  </si>
  <si>
    <t>WOOD AND P. V. C. WORK</t>
  </si>
  <si>
    <t>Providing and fixing ISI marked oxidised M.S. sliding door bolts with nuts and screws etc. complete :</t>
  </si>
  <si>
    <t>200x10 mm</t>
  </si>
  <si>
    <t>300x10 mm</t>
  </si>
  <si>
    <t>150x10 mm</t>
  </si>
  <si>
    <t>Providing and fixing 1 mm thick M.S. sheet sliding-shutters, with frame and diagonal braces of 40x40x6 mm angle iron, 3 mm M.S. gusset plates at the junctions and corners, 25 mm dia pulley, 40x40x6 mm angle and T- iron guide at the top and bottom respectively, including applying a priming coat of approved steel primer</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</si>
  <si>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</si>
  <si>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</si>
  <si>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</si>
  <si>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</si>
  <si>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</si>
  <si>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</si>
  <si>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</si>
  <si>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</si>
  <si>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Cement concrete pavement with 1:2:4 (1 cement : 2 coarse sand : 4 graded stone aggregate 20 mm nominal size), including finishing complete.</t>
  </si>
  <si>
    <t>Providing and fixing glass strips in joints of terrazo/ cement concrete floors.</t>
  </si>
  <si>
    <t>40 mm wide and 4 mm thick</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</si>
  <si>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</si>
  <si>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0.80 mm thick with zinc coating not less than 275 gm/m²</t>
  </si>
  <si>
    <t>Providing ridges or hips of width 60 cm overall width plain G.S. sheet fixed with polymer coated J or L hooks, bolts and nuts 8 mm dia G.I. limpet and bitumen washers complete.</t>
  </si>
  <si>
    <t>Extra for providing and fixing wind ties of 40x 6 mm flat iron section.</t>
  </si>
  <si>
    <t>Providing gola 75x75 mm in cement concrete 1:2:4 (1 cement : 2 coarse sand : 4 stone aggregate 10 mm and down gauge), including finishing with cement mortar 1:3 (1 cement : 3 fine sand) as per standard design :</t>
  </si>
  <si>
    <t>In 75x75 mm deep chase</t>
  </si>
  <si>
    <t>12 mm cement plaster of mix :</t>
  </si>
  <si>
    <t>1:6 (1 cement: 6 fine sand)</t>
  </si>
  <si>
    <t>15 mm cement plaster on the rough side of single or half brick wall of mix :</t>
  </si>
  <si>
    <t>Pointing on brick work or brick flooring with cement mortar 1:3 (1 cement : 3 fine sand):</t>
  </si>
  <si>
    <t>Flush / Ruled/ Struck or weathered pointing</t>
  </si>
  <si>
    <t>Distempering with oil bound washable distemper of approved brand and manufacture to give an even shade :</t>
  </si>
  <si>
    <t>New work (two or more coats) over and including water thinnable priming coat with cement primer</t>
  </si>
  <si>
    <t>Finishing walls with Acrylic Smooth exterior paint of required shade :</t>
  </si>
  <si>
    <t>New work (Two or more coat applied @ 1.67 ltr/10 sqm over and including priming coat of exterior primer applied @ 2.20 kg/10 sqm)</t>
  </si>
  <si>
    <t>Finishing walls with Premium Acrylic Smooth exterior paint with Silicone additives of required shade:</t>
  </si>
  <si>
    <t>New work (Two or more coats applied @ 1.43 ltr/10 sqm over and including priming coat of exterior primer applied @ 2.20 kg/10 sqm)</t>
  </si>
  <si>
    <t>Old work (Two or more coat applied @ 1.67 ltr/ 10 sqm) on existing cement paint surface</t>
  </si>
  <si>
    <t>Taking out wind ties from roof including cutting out rusted bolts, nuts etc. and removing materials to any distance within compound and stacking.</t>
  </si>
  <si>
    <t>Dismantling and Demolishing</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</si>
  <si>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</si>
  <si>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</si>
  <si>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</si>
  <si>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Removing mortar from bricks and cleaning bricks including stacking within a lead of 50 m (stacks of cleaned bricks shall be measured):</t>
  </si>
  <si>
    <t>From brick work in cement mortar</t>
  </si>
  <si>
    <t>Dismantling roofing including ridges, hips, valleys and gutters etc., and stacking the material within 50 metres lead of:</t>
  </si>
  <si>
    <t>Asbestos Cement sheet</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</si>
  <si>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</si>
  <si>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</si>
  <si>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Cement concrete 1:2:4 (1 cement : 2 coarse sand : 4 graded stone aggregate 40 mm nominal size) in pavements, laid to required slope and camber in panels as required including consolidation finishing and tamping complete.</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</si>
  <si>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</si>
  <si>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40 mm dia</t>
  </si>
  <si>
    <t>Sand cast iron S&amp;S pipe as per IS: 1729</t>
  </si>
  <si>
    <t>Providing and filling the joints with spun yarn, cement slurry and cement mortar 1:2 ( 1 cement : 2 fine sand) in S.C.I./ C.I. Pipes :</t>
  </si>
  <si>
    <t>75 mm dia pipe</t>
  </si>
  <si>
    <t>Sand cast iron S&amp;S as per IS - 1729</t>
  </si>
  <si>
    <t>Providing and fixing G.I. pipes complete with G.I. fittings and clamps, i/c cutting and making good the walls etc.   Internal work - Exposed on wall</t>
  </si>
  <si>
    <t>25 mm nominal bore</t>
  </si>
  <si>
    <t>Providing and fixing C.P. brass long nose bib cock of approved quality conforming to IS standards and weighing not less than 810 gms.</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</si>
  <si>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</si>
  <si>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</si>
  <si>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DRAINAGE</t>
  </si>
  <si>
    <t>Providing and laying cement concrete 1:5:10 (1 cement : 5 coarse sand : 10 graded stone aggregate 40 mm nominal size) all-round S.W. pipes including bed concrete as per standard design :</t>
  </si>
  <si>
    <t>100 mm diameter S.W.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</si>
  <si>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</si>
  <si>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</si>
  <si>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</si>
  <si>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</si>
  <si>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</si>
  <si>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</si>
  <si>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</si>
  <si>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</si>
  <si>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</si>
  <si>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</si>
  <si>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</si>
  <si>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</si>
  <si>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</si>
  <si>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</si>
  <si>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MINOR CIVIL MAINTENANCE WORK</t>
  </si>
  <si>
    <t xml:space="preserve">"""P/F Homogeneous polyvinyl cloride sheet 1.5 mm thick in flooring and skirting approved pattern on a smooth and damp proof base using rubber base adhesive of approved quility and manufacturer like Dunlop S758, Fevicol SR 998 or equivalent including rolling with light wooden roller weight about 5 kg. All complete as directed by Engineer-in-charge in approved colour &amp; shade.    
"
</t>
  </si>
  <si>
    <t xml:space="preserve">"""Providing and laying in position cement concrete of specified grade excluding the cost of centering and shuttering - All work up to plinth level. 
1:5:10 (1 cement : 5 fine sand : 10 graded Brick aggregate 40 mm nominal size).    
""
"
</t>
  </si>
  <si>
    <t>1000 Nos</t>
  </si>
  <si>
    <t>CUM</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</si>
  <si>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</si>
  <si>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</si>
  <si>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</si>
  <si>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</si>
  <si>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</si>
  <si>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</si>
  <si>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</si>
  <si>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</si>
  <si>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</si>
  <si>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</si>
  <si>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</si>
  <si>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</si>
  <si>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</si>
  <si>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</si>
  <si>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</si>
  <si>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</si>
  <si>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</si>
  <si>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</si>
  <si>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</si>
  <si>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</si>
  <si>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</si>
  <si>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</si>
  <si>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</si>
  <si>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</si>
  <si>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</si>
  <si>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</si>
  <si>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</si>
  <si>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</si>
  <si>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</si>
  <si>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</si>
  <si>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</si>
  <si>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</si>
  <si>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</si>
  <si>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</si>
  <si>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</si>
  <si>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</si>
  <si>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</si>
  <si>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</si>
  <si>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</si>
  <si>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</si>
  <si>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</si>
  <si>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</si>
  <si>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</si>
  <si>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</si>
  <si>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</si>
  <si>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</si>
  <si>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</si>
  <si>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</si>
  <si>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</si>
  <si>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</si>
  <si>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</si>
  <si>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</si>
  <si>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</si>
  <si>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</si>
  <si>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</si>
  <si>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</si>
  <si>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</si>
  <si>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</si>
  <si>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</si>
  <si>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</si>
  <si>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</si>
  <si>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</si>
  <si>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</si>
  <si>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</si>
  <si>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</si>
  <si>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</si>
  <si>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</si>
  <si>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</si>
  <si>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</si>
  <si>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</si>
  <si>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</si>
  <si>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</si>
  <si>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</si>
  <si>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</si>
  <si>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</si>
  <si>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</si>
  <si>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</si>
  <si>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</si>
  <si>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</si>
  <si>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</si>
  <si>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</si>
  <si>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</si>
  <si>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</si>
  <si>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</si>
  <si>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</si>
  <si>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</si>
  <si>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</si>
  <si>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</si>
  <si>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</si>
  <si>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</si>
  <si>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</si>
  <si>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</si>
  <si>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</si>
  <si>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</si>
  <si>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</si>
  <si>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</si>
  <si>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</si>
  <si>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</si>
  <si>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</si>
  <si>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</si>
  <si>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</si>
  <si>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</si>
  <si>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</si>
  <si>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</si>
  <si>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</si>
  <si>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</si>
  <si>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</si>
  <si>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</si>
  <si>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</si>
  <si>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</si>
  <si>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</si>
  <si>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Contract No:   15/C/D2/2022-23/01</t>
  </si>
  <si>
    <t>Name of Work: Construction of Stair with Suspended floor at inside Flight Lab.</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</si>
</sst>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09"/>
  <sheetViews>
    <sheetView showGridLines="0" zoomScale="85" zoomScaleNormal="85" zoomScalePageLayoutView="0" workbookViewId="0" topLeftCell="A1">
      <selection activeCell="D17" sqref="D17:BC17"/>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6" t="str">
        <f>B2&amp;" BoQ"</f>
        <v>Percentage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7" t="s">
        <v>75</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8.25" customHeight="1">
      <c r="A5" s="77" t="s">
        <v>440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75" customHeight="1">
      <c r="A6" s="77" t="s">
        <v>439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58.5" customHeight="1">
      <c r="A8" s="11" t="s">
        <v>50</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212</v>
      </c>
      <c r="C13" s="39" t="s">
        <v>55</v>
      </c>
      <c r="D13" s="80"/>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2"/>
      <c r="IA13" s="22">
        <v>1</v>
      </c>
      <c r="IB13" s="22" t="s">
        <v>212</v>
      </c>
      <c r="IC13" s="22" t="s">
        <v>55</v>
      </c>
      <c r="IE13" s="23"/>
      <c r="IF13" s="23" t="s">
        <v>34</v>
      </c>
      <c r="IG13" s="23" t="s">
        <v>35</v>
      </c>
      <c r="IH13" s="23">
        <v>10</v>
      </c>
      <c r="II13" s="23" t="s">
        <v>36</v>
      </c>
    </row>
    <row r="14" spans="1:243" s="22" customFormat="1" ht="28.5">
      <c r="A14" s="66">
        <v>1.01</v>
      </c>
      <c r="B14" s="71" t="s">
        <v>188</v>
      </c>
      <c r="C14" s="39" t="s">
        <v>56</v>
      </c>
      <c r="D14" s="80"/>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2"/>
      <c r="IA14" s="22">
        <v>1.01</v>
      </c>
      <c r="IB14" s="22" t="s">
        <v>188</v>
      </c>
      <c r="IC14" s="22" t="s">
        <v>56</v>
      </c>
      <c r="IE14" s="23"/>
      <c r="IF14" s="23" t="s">
        <v>40</v>
      </c>
      <c r="IG14" s="23" t="s">
        <v>35</v>
      </c>
      <c r="IH14" s="23">
        <v>123.223</v>
      </c>
      <c r="II14" s="23" t="s">
        <v>37</v>
      </c>
    </row>
    <row r="15" spans="1:243" s="22" customFormat="1" ht="28.5">
      <c r="A15" s="66">
        <v>1.02</v>
      </c>
      <c r="B15" s="67" t="s">
        <v>213</v>
      </c>
      <c r="C15" s="39" t="s">
        <v>57</v>
      </c>
      <c r="D15" s="68">
        <v>5</v>
      </c>
      <c r="E15" s="69" t="s">
        <v>64</v>
      </c>
      <c r="F15" s="70">
        <v>190.4</v>
      </c>
      <c r="G15" s="40"/>
      <c r="H15" s="24"/>
      <c r="I15" s="47" t="s">
        <v>38</v>
      </c>
      <c r="J15" s="48">
        <f aca="true" t="shared" si="0" ref="J15:J43">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 aca="true" t="shared" si="1" ref="BA15:BA43">ROUND(total_amount_ba($B$2,$D$2,D15,F15,J15,K15,M15),0)</f>
        <v>952</v>
      </c>
      <c r="BB15" s="60">
        <f aca="true" t="shared" si="2" ref="BB15:BB43">BA15+SUM(N15:AZ15)</f>
        <v>952</v>
      </c>
      <c r="BC15" s="56" t="str">
        <f aca="true" t="shared" si="3" ref="BC15:BC43">SpellNumber(L15,BB15)</f>
        <v>INR  Nine Hundred &amp; Fifty Two  Only</v>
      </c>
      <c r="IA15" s="22">
        <v>1.02</v>
      </c>
      <c r="IB15" s="22" t="s">
        <v>213</v>
      </c>
      <c r="IC15" s="22" t="s">
        <v>57</v>
      </c>
      <c r="ID15" s="22">
        <v>5</v>
      </c>
      <c r="IE15" s="23" t="s">
        <v>64</v>
      </c>
      <c r="IF15" s="23" t="s">
        <v>41</v>
      </c>
      <c r="IG15" s="23" t="s">
        <v>42</v>
      </c>
      <c r="IH15" s="23">
        <v>213</v>
      </c>
      <c r="II15" s="23" t="s">
        <v>37</v>
      </c>
    </row>
    <row r="16" spans="1:243" s="22" customFormat="1" ht="15.75">
      <c r="A16" s="66">
        <v>2</v>
      </c>
      <c r="B16" s="67" t="s">
        <v>214</v>
      </c>
      <c r="C16" s="39" t="s">
        <v>114</v>
      </c>
      <c r="D16" s="80"/>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2"/>
      <c r="IA16" s="22">
        <v>2</v>
      </c>
      <c r="IB16" s="22" t="s">
        <v>214</v>
      </c>
      <c r="IC16" s="22" t="s">
        <v>114</v>
      </c>
      <c r="IE16" s="23"/>
      <c r="IF16" s="23"/>
      <c r="IG16" s="23"/>
      <c r="IH16" s="23"/>
      <c r="II16" s="23"/>
    </row>
    <row r="17" spans="1:243" s="22" customFormat="1" ht="156.75">
      <c r="A17" s="66">
        <v>2.01</v>
      </c>
      <c r="B17" s="67" t="s">
        <v>215</v>
      </c>
      <c r="C17" s="39" t="s">
        <v>58</v>
      </c>
      <c r="D17" s="80"/>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2"/>
      <c r="IA17" s="22">
        <v>2.01</v>
      </c>
      <c r="IB17" s="22" t="s">
        <v>215</v>
      </c>
      <c r="IC17" s="22" t="s">
        <v>58</v>
      </c>
      <c r="IE17" s="23"/>
      <c r="IF17" s="23"/>
      <c r="IG17" s="23"/>
      <c r="IH17" s="23"/>
      <c r="II17" s="23"/>
    </row>
    <row r="18" spans="1:243" s="22" customFormat="1" ht="28.5">
      <c r="A18" s="66">
        <v>2.02</v>
      </c>
      <c r="B18" s="67" t="s">
        <v>216</v>
      </c>
      <c r="C18" s="39" t="s">
        <v>115</v>
      </c>
      <c r="D18" s="68">
        <v>5</v>
      </c>
      <c r="E18" s="69" t="s">
        <v>64</v>
      </c>
      <c r="F18" s="70">
        <v>251.51</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t="shared" si="1"/>
        <v>1258</v>
      </c>
      <c r="BB18" s="60">
        <f t="shared" si="2"/>
        <v>1258</v>
      </c>
      <c r="BC18" s="56" t="str">
        <f t="shared" si="3"/>
        <v>INR  One Thousand Two Hundred &amp; Fifty Eight  Only</v>
      </c>
      <c r="IA18" s="22">
        <v>2.02</v>
      </c>
      <c r="IB18" s="22" t="s">
        <v>216</v>
      </c>
      <c r="IC18" s="22" t="s">
        <v>115</v>
      </c>
      <c r="ID18" s="22">
        <v>5</v>
      </c>
      <c r="IE18" s="23" t="s">
        <v>64</v>
      </c>
      <c r="IF18" s="23"/>
      <c r="IG18" s="23"/>
      <c r="IH18" s="23"/>
      <c r="II18" s="23"/>
    </row>
    <row r="19" spans="1:243" s="22" customFormat="1" ht="15.75">
      <c r="A19" s="66">
        <v>3</v>
      </c>
      <c r="B19" s="67" t="s">
        <v>217</v>
      </c>
      <c r="C19" s="39" t="s">
        <v>116</v>
      </c>
      <c r="D19" s="80"/>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2"/>
      <c r="IA19" s="22">
        <v>3</v>
      </c>
      <c r="IB19" s="22" t="s">
        <v>217</v>
      </c>
      <c r="IC19" s="22" t="s">
        <v>116</v>
      </c>
      <c r="IE19" s="23"/>
      <c r="IF19" s="23"/>
      <c r="IG19" s="23"/>
      <c r="IH19" s="23"/>
      <c r="II19" s="23"/>
    </row>
    <row r="20" spans="1:243" s="22" customFormat="1" ht="30.75" customHeight="1">
      <c r="A20" s="66">
        <v>3.01</v>
      </c>
      <c r="B20" s="67" t="s">
        <v>218</v>
      </c>
      <c r="C20" s="39" t="s">
        <v>59</v>
      </c>
      <c r="D20" s="80"/>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2"/>
      <c r="IA20" s="22">
        <v>3.01</v>
      </c>
      <c r="IB20" s="22" t="s">
        <v>218</v>
      </c>
      <c r="IC20" s="22" t="s">
        <v>59</v>
      </c>
      <c r="IE20" s="23"/>
      <c r="IF20" s="23" t="s">
        <v>34</v>
      </c>
      <c r="IG20" s="23" t="s">
        <v>43</v>
      </c>
      <c r="IH20" s="23">
        <v>10</v>
      </c>
      <c r="II20" s="23" t="s">
        <v>37</v>
      </c>
    </row>
    <row r="21" spans="1:243" s="22" customFormat="1" ht="71.25">
      <c r="A21" s="66">
        <v>3.02</v>
      </c>
      <c r="B21" s="67" t="s">
        <v>219</v>
      </c>
      <c r="C21" s="39" t="s">
        <v>117</v>
      </c>
      <c r="D21" s="68">
        <v>0.3</v>
      </c>
      <c r="E21" s="69" t="s">
        <v>64</v>
      </c>
      <c r="F21" s="70">
        <v>8220.25</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 t="shared" si="1"/>
        <v>2466</v>
      </c>
      <c r="BB21" s="60">
        <f t="shared" si="2"/>
        <v>2466</v>
      </c>
      <c r="BC21" s="56" t="str">
        <f t="shared" si="3"/>
        <v>INR  Two Thousand Four Hundred &amp; Sixty Six  Only</v>
      </c>
      <c r="IA21" s="22">
        <v>3.02</v>
      </c>
      <c r="IB21" s="22" t="s">
        <v>219</v>
      </c>
      <c r="IC21" s="22" t="s">
        <v>117</v>
      </c>
      <c r="ID21" s="22">
        <v>0.3</v>
      </c>
      <c r="IE21" s="23" t="s">
        <v>64</v>
      </c>
      <c r="IF21" s="23"/>
      <c r="IG21" s="23"/>
      <c r="IH21" s="23"/>
      <c r="II21" s="23"/>
    </row>
    <row r="22" spans="1:243" s="22" customFormat="1" ht="71.25">
      <c r="A22" s="66">
        <v>3.03</v>
      </c>
      <c r="B22" s="67" t="s">
        <v>220</v>
      </c>
      <c r="C22" s="39" t="s">
        <v>60</v>
      </c>
      <c r="D22" s="68">
        <v>5</v>
      </c>
      <c r="E22" s="69" t="s">
        <v>64</v>
      </c>
      <c r="F22" s="70">
        <v>7056.15</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9"/>
      <c r="BA22" s="42">
        <f t="shared" si="1"/>
        <v>35281</v>
      </c>
      <c r="BB22" s="60">
        <f t="shared" si="2"/>
        <v>35281</v>
      </c>
      <c r="BC22" s="56" t="str">
        <f t="shared" si="3"/>
        <v>INR  Thirty Five Thousand Two Hundred &amp; Eighty One  Only</v>
      </c>
      <c r="IA22" s="22">
        <v>3.03</v>
      </c>
      <c r="IB22" s="22" t="s">
        <v>220</v>
      </c>
      <c r="IC22" s="22" t="s">
        <v>60</v>
      </c>
      <c r="ID22" s="22">
        <v>5</v>
      </c>
      <c r="IE22" s="23" t="s">
        <v>64</v>
      </c>
      <c r="IF22" s="23" t="s">
        <v>40</v>
      </c>
      <c r="IG22" s="23" t="s">
        <v>35</v>
      </c>
      <c r="IH22" s="23">
        <v>123.223</v>
      </c>
      <c r="II22" s="23" t="s">
        <v>37</v>
      </c>
    </row>
    <row r="23" spans="1:243" s="22" customFormat="1" ht="99.75">
      <c r="A23" s="66">
        <v>3.04</v>
      </c>
      <c r="B23" s="67" t="s">
        <v>221</v>
      </c>
      <c r="C23" s="39" t="s">
        <v>118</v>
      </c>
      <c r="D23" s="68">
        <v>6.34</v>
      </c>
      <c r="E23" s="69" t="s">
        <v>52</v>
      </c>
      <c r="F23" s="70">
        <v>325.16</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9"/>
      <c r="BA23" s="42">
        <f t="shared" si="1"/>
        <v>2062</v>
      </c>
      <c r="BB23" s="60">
        <f t="shared" si="2"/>
        <v>2062</v>
      </c>
      <c r="BC23" s="56" t="str">
        <f t="shared" si="3"/>
        <v>INR  Two Thousand  &amp;Sixty Two  Only</v>
      </c>
      <c r="IA23" s="22">
        <v>3.04</v>
      </c>
      <c r="IB23" s="22" t="s">
        <v>221</v>
      </c>
      <c r="IC23" s="22" t="s">
        <v>118</v>
      </c>
      <c r="ID23" s="22">
        <v>6.34</v>
      </c>
      <c r="IE23" s="23" t="s">
        <v>52</v>
      </c>
      <c r="IF23" s="23" t="s">
        <v>44</v>
      </c>
      <c r="IG23" s="23" t="s">
        <v>45</v>
      </c>
      <c r="IH23" s="23">
        <v>10</v>
      </c>
      <c r="II23" s="23" t="s">
        <v>37</v>
      </c>
    </row>
    <row r="24" spans="1:243" s="22" customFormat="1" ht="114">
      <c r="A24" s="66">
        <v>3.05</v>
      </c>
      <c r="B24" s="67" t="s">
        <v>222</v>
      </c>
      <c r="C24" s="39" t="s">
        <v>119</v>
      </c>
      <c r="D24" s="68">
        <v>6.34</v>
      </c>
      <c r="E24" s="69" t="s">
        <v>52</v>
      </c>
      <c r="F24" s="70">
        <v>99.82</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 t="shared" si="1"/>
        <v>633</v>
      </c>
      <c r="BB24" s="60">
        <f t="shared" si="2"/>
        <v>633</v>
      </c>
      <c r="BC24" s="56" t="str">
        <f t="shared" si="3"/>
        <v>INR  Six Hundred &amp; Thirty Three  Only</v>
      </c>
      <c r="IA24" s="22">
        <v>3.05</v>
      </c>
      <c r="IB24" s="22" t="s">
        <v>222</v>
      </c>
      <c r="IC24" s="22" t="s">
        <v>119</v>
      </c>
      <c r="ID24" s="22">
        <v>6.34</v>
      </c>
      <c r="IE24" s="23" t="s">
        <v>52</v>
      </c>
      <c r="IF24" s="23"/>
      <c r="IG24" s="23"/>
      <c r="IH24" s="23"/>
      <c r="II24" s="23"/>
    </row>
    <row r="25" spans="1:243" s="22" customFormat="1" ht="171">
      <c r="A25" s="66">
        <v>3.06</v>
      </c>
      <c r="B25" s="67" t="s">
        <v>223</v>
      </c>
      <c r="C25" s="39" t="s">
        <v>120</v>
      </c>
      <c r="D25" s="68">
        <v>20</v>
      </c>
      <c r="E25" s="69" t="s">
        <v>52</v>
      </c>
      <c r="F25" s="70">
        <v>597.67</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 t="shared" si="1"/>
        <v>11953</v>
      </c>
      <c r="BB25" s="60">
        <f t="shared" si="2"/>
        <v>11953</v>
      </c>
      <c r="BC25" s="56" t="str">
        <f t="shared" si="3"/>
        <v>INR  Eleven Thousand Nine Hundred &amp; Fifty Three  Only</v>
      </c>
      <c r="IA25" s="22">
        <v>3.06</v>
      </c>
      <c r="IB25" s="22" t="s">
        <v>223</v>
      </c>
      <c r="IC25" s="22" t="s">
        <v>120</v>
      </c>
      <c r="ID25" s="22">
        <v>20</v>
      </c>
      <c r="IE25" s="23" t="s">
        <v>52</v>
      </c>
      <c r="IF25" s="23" t="s">
        <v>41</v>
      </c>
      <c r="IG25" s="23" t="s">
        <v>42</v>
      </c>
      <c r="IH25" s="23">
        <v>213</v>
      </c>
      <c r="II25" s="23" t="s">
        <v>37</v>
      </c>
    </row>
    <row r="26" spans="1:243" s="22" customFormat="1" ht="15.75">
      <c r="A26" s="66">
        <v>4</v>
      </c>
      <c r="B26" s="67" t="s">
        <v>68</v>
      </c>
      <c r="C26" s="39" t="s">
        <v>121</v>
      </c>
      <c r="D26" s="80"/>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2"/>
      <c r="IA26" s="22">
        <v>4</v>
      </c>
      <c r="IB26" s="22" t="s">
        <v>68</v>
      </c>
      <c r="IC26" s="22" t="s">
        <v>121</v>
      </c>
      <c r="IE26" s="23"/>
      <c r="IF26" s="23"/>
      <c r="IG26" s="23"/>
      <c r="IH26" s="23"/>
      <c r="II26" s="23"/>
    </row>
    <row r="27" spans="1:243" s="22" customFormat="1" ht="85.5">
      <c r="A27" s="66">
        <v>4.01</v>
      </c>
      <c r="B27" s="67" t="s">
        <v>224</v>
      </c>
      <c r="C27" s="39" t="s">
        <v>122</v>
      </c>
      <c r="D27" s="80"/>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2"/>
      <c r="IA27" s="22">
        <v>4.01</v>
      </c>
      <c r="IB27" s="22" t="s">
        <v>224</v>
      </c>
      <c r="IC27" s="22" t="s">
        <v>122</v>
      </c>
      <c r="IE27" s="23"/>
      <c r="IF27" s="23"/>
      <c r="IG27" s="23"/>
      <c r="IH27" s="23"/>
      <c r="II27" s="23"/>
    </row>
    <row r="28" spans="1:243" s="22" customFormat="1" ht="71.25">
      <c r="A28" s="66">
        <v>4.02</v>
      </c>
      <c r="B28" s="67" t="s">
        <v>225</v>
      </c>
      <c r="C28" s="39" t="s">
        <v>123</v>
      </c>
      <c r="D28" s="68">
        <v>1.2</v>
      </c>
      <c r="E28" s="69" t="s">
        <v>64</v>
      </c>
      <c r="F28" s="70">
        <v>7333.8</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 t="shared" si="1"/>
        <v>8801</v>
      </c>
      <c r="BB28" s="60">
        <f t="shared" si="2"/>
        <v>8801</v>
      </c>
      <c r="BC28" s="56" t="str">
        <f t="shared" si="3"/>
        <v>INR  Eight Thousand Eight Hundred &amp; One  Only</v>
      </c>
      <c r="IA28" s="22">
        <v>4.02</v>
      </c>
      <c r="IB28" s="22" t="s">
        <v>225</v>
      </c>
      <c r="IC28" s="22" t="s">
        <v>123</v>
      </c>
      <c r="ID28" s="22">
        <v>1.2</v>
      </c>
      <c r="IE28" s="23" t="s">
        <v>64</v>
      </c>
      <c r="IF28" s="23"/>
      <c r="IG28" s="23"/>
      <c r="IH28" s="23"/>
      <c r="II28" s="23"/>
    </row>
    <row r="29" spans="1:243" s="22" customFormat="1" ht="128.25">
      <c r="A29" s="66">
        <v>4.03</v>
      </c>
      <c r="B29" s="67" t="s">
        <v>226</v>
      </c>
      <c r="C29" s="39" t="s">
        <v>124</v>
      </c>
      <c r="D29" s="80"/>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2"/>
      <c r="IA29" s="22">
        <v>4.03</v>
      </c>
      <c r="IB29" s="22" t="s">
        <v>226</v>
      </c>
      <c r="IC29" s="22" t="s">
        <v>124</v>
      </c>
      <c r="IE29" s="23"/>
      <c r="IF29" s="23"/>
      <c r="IG29" s="23"/>
      <c r="IH29" s="23"/>
      <c r="II29" s="23"/>
    </row>
    <row r="30" spans="1:243" s="22" customFormat="1" ht="71.25">
      <c r="A30" s="66">
        <v>4.04</v>
      </c>
      <c r="B30" s="67" t="s">
        <v>227</v>
      </c>
      <c r="C30" s="39" t="s">
        <v>61</v>
      </c>
      <c r="D30" s="68">
        <v>5.5</v>
      </c>
      <c r="E30" s="69" t="s">
        <v>64</v>
      </c>
      <c r="F30" s="70">
        <v>8930.33</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 t="shared" si="1"/>
        <v>49117</v>
      </c>
      <c r="BB30" s="60">
        <f t="shared" si="2"/>
        <v>49117</v>
      </c>
      <c r="BC30" s="56" t="str">
        <f t="shared" si="3"/>
        <v>INR  Forty Nine Thousand One Hundred &amp; Seventeen  Only</v>
      </c>
      <c r="IA30" s="22">
        <v>4.04</v>
      </c>
      <c r="IB30" s="22" t="s">
        <v>227</v>
      </c>
      <c r="IC30" s="22" t="s">
        <v>61</v>
      </c>
      <c r="ID30" s="22">
        <v>5.5</v>
      </c>
      <c r="IE30" s="23" t="s">
        <v>64</v>
      </c>
      <c r="IF30" s="23"/>
      <c r="IG30" s="23"/>
      <c r="IH30" s="23"/>
      <c r="II30" s="23"/>
    </row>
    <row r="31" spans="1:243" s="22" customFormat="1" ht="199.5">
      <c r="A31" s="66">
        <v>4.05</v>
      </c>
      <c r="B31" s="67" t="s">
        <v>228</v>
      </c>
      <c r="C31" s="39" t="s">
        <v>125</v>
      </c>
      <c r="D31" s="68">
        <v>6</v>
      </c>
      <c r="E31" s="69" t="s">
        <v>64</v>
      </c>
      <c r="F31" s="70">
        <v>9398.77</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9"/>
      <c r="BA31" s="42">
        <f t="shared" si="1"/>
        <v>56393</v>
      </c>
      <c r="BB31" s="60">
        <f t="shared" si="2"/>
        <v>56393</v>
      </c>
      <c r="BC31" s="56" t="str">
        <f t="shared" si="3"/>
        <v>INR  Fifty Six Thousand Three Hundred &amp; Ninety Three  Only</v>
      </c>
      <c r="IA31" s="22">
        <v>4.05</v>
      </c>
      <c r="IB31" s="22" t="s">
        <v>228</v>
      </c>
      <c r="IC31" s="22" t="s">
        <v>125</v>
      </c>
      <c r="ID31" s="22">
        <v>6</v>
      </c>
      <c r="IE31" s="23" t="s">
        <v>64</v>
      </c>
      <c r="IF31" s="23"/>
      <c r="IG31" s="23"/>
      <c r="IH31" s="23"/>
      <c r="II31" s="23"/>
    </row>
    <row r="32" spans="1:243" s="22" customFormat="1" ht="42.75">
      <c r="A32" s="66">
        <v>4.06</v>
      </c>
      <c r="B32" s="67" t="s">
        <v>69</v>
      </c>
      <c r="C32" s="39" t="s">
        <v>126</v>
      </c>
      <c r="D32" s="80"/>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2"/>
      <c r="IA32" s="22">
        <v>4.06</v>
      </c>
      <c r="IB32" s="22" t="s">
        <v>69</v>
      </c>
      <c r="IC32" s="22" t="s">
        <v>126</v>
      </c>
      <c r="IE32" s="23"/>
      <c r="IF32" s="23"/>
      <c r="IG32" s="23"/>
      <c r="IH32" s="23"/>
      <c r="II32" s="23"/>
    </row>
    <row r="33" spans="1:243" s="22" customFormat="1" ht="24.75" customHeight="1">
      <c r="A33" s="66">
        <v>4.07</v>
      </c>
      <c r="B33" s="67" t="s">
        <v>229</v>
      </c>
      <c r="C33" s="39" t="s">
        <v>127</v>
      </c>
      <c r="D33" s="68">
        <v>3.5</v>
      </c>
      <c r="E33" s="69" t="s">
        <v>52</v>
      </c>
      <c r="F33" s="70">
        <v>270.01</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 t="shared" si="1"/>
        <v>945</v>
      </c>
      <c r="BB33" s="60">
        <f t="shared" si="2"/>
        <v>945</v>
      </c>
      <c r="BC33" s="56" t="str">
        <f t="shared" si="3"/>
        <v>INR  Nine Hundred &amp; Forty Five  Only</v>
      </c>
      <c r="IA33" s="22">
        <v>4.07</v>
      </c>
      <c r="IB33" s="22" t="s">
        <v>229</v>
      </c>
      <c r="IC33" s="22" t="s">
        <v>127</v>
      </c>
      <c r="ID33" s="22">
        <v>3.5</v>
      </c>
      <c r="IE33" s="23" t="s">
        <v>52</v>
      </c>
      <c r="IF33" s="23"/>
      <c r="IG33" s="23"/>
      <c r="IH33" s="23"/>
      <c r="II33" s="23"/>
    </row>
    <row r="34" spans="1:243" s="22" customFormat="1" ht="42.75" customHeight="1">
      <c r="A34" s="66">
        <v>4.08</v>
      </c>
      <c r="B34" s="67" t="s">
        <v>230</v>
      </c>
      <c r="C34" s="39" t="s">
        <v>128</v>
      </c>
      <c r="D34" s="68">
        <v>22.5</v>
      </c>
      <c r="E34" s="69" t="s">
        <v>52</v>
      </c>
      <c r="F34" s="70">
        <v>672.11</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9"/>
      <c r="BA34" s="42">
        <f t="shared" si="1"/>
        <v>15122</v>
      </c>
      <c r="BB34" s="60">
        <f t="shared" si="2"/>
        <v>15122</v>
      </c>
      <c r="BC34" s="56" t="str">
        <f t="shared" si="3"/>
        <v>INR  Fifteen Thousand One Hundred &amp; Twenty Two  Only</v>
      </c>
      <c r="IA34" s="22">
        <v>4.08</v>
      </c>
      <c r="IB34" s="22" t="s">
        <v>230</v>
      </c>
      <c r="IC34" s="22" t="s">
        <v>128</v>
      </c>
      <c r="ID34" s="22">
        <v>22.5</v>
      </c>
      <c r="IE34" s="23" t="s">
        <v>52</v>
      </c>
      <c r="IF34" s="23"/>
      <c r="IG34" s="23"/>
      <c r="IH34" s="23"/>
      <c r="II34" s="23"/>
    </row>
    <row r="35" spans="1:243" s="22" customFormat="1" ht="19.5" customHeight="1">
      <c r="A35" s="66">
        <v>4.09</v>
      </c>
      <c r="B35" s="67" t="s">
        <v>231</v>
      </c>
      <c r="C35" s="39" t="s">
        <v>129</v>
      </c>
      <c r="D35" s="68">
        <v>43.34</v>
      </c>
      <c r="E35" s="69" t="s">
        <v>52</v>
      </c>
      <c r="F35" s="70">
        <v>533.4</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 t="shared" si="1"/>
        <v>23118</v>
      </c>
      <c r="BB35" s="60">
        <f t="shared" si="2"/>
        <v>23118</v>
      </c>
      <c r="BC35" s="56" t="str">
        <f t="shared" si="3"/>
        <v>INR  Twenty Three Thousand One Hundred &amp; Eighteen  Only</v>
      </c>
      <c r="IA35" s="22">
        <v>4.09</v>
      </c>
      <c r="IB35" s="22" t="s">
        <v>231</v>
      </c>
      <c r="IC35" s="22" t="s">
        <v>129</v>
      </c>
      <c r="ID35" s="22">
        <v>43.34</v>
      </c>
      <c r="IE35" s="23" t="s">
        <v>52</v>
      </c>
      <c r="IF35" s="23"/>
      <c r="IG35" s="23"/>
      <c r="IH35" s="23"/>
      <c r="II35" s="23"/>
    </row>
    <row r="36" spans="1:243" s="22" customFormat="1" ht="30.75" customHeight="1">
      <c r="A36" s="66">
        <v>4.1</v>
      </c>
      <c r="B36" s="67" t="s">
        <v>232</v>
      </c>
      <c r="C36" s="39" t="s">
        <v>130</v>
      </c>
      <c r="D36" s="68">
        <v>10</v>
      </c>
      <c r="E36" s="69" t="s">
        <v>52</v>
      </c>
      <c r="F36" s="70">
        <v>576.72</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 t="shared" si="1"/>
        <v>5767</v>
      </c>
      <c r="BB36" s="60">
        <f t="shared" si="2"/>
        <v>5767</v>
      </c>
      <c r="BC36" s="56" t="str">
        <f t="shared" si="3"/>
        <v>INR  Five Thousand Seven Hundred &amp; Sixty Seven  Only</v>
      </c>
      <c r="IA36" s="22">
        <v>4.1</v>
      </c>
      <c r="IB36" s="22" t="s">
        <v>232</v>
      </c>
      <c r="IC36" s="22" t="s">
        <v>130</v>
      </c>
      <c r="ID36" s="22">
        <v>10</v>
      </c>
      <c r="IE36" s="23" t="s">
        <v>52</v>
      </c>
      <c r="IF36" s="23"/>
      <c r="IG36" s="23"/>
      <c r="IH36" s="23"/>
      <c r="II36" s="23"/>
    </row>
    <row r="37" spans="1:243" s="22" customFormat="1" ht="71.25">
      <c r="A37" s="66">
        <v>4.11</v>
      </c>
      <c r="B37" s="67" t="s">
        <v>233</v>
      </c>
      <c r="C37" s="39" t="s">
        <v>62</v>
      </c>
      <c r="D37" s="68">
        <v>0.5</v>
      </c>
      <c r="E37" s="69" t="s">
        <v>52</v>
      </c>
      <c r="F37" s="70">
        <v>270.01</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 t="shared" si="1"/>
        <v>135</v>
      </c>
      <c r="BB37" s="60">
        <f t="shared" si="2"/>
        <v>135</v>
      </c>
      <c r="BC37" s="56" t="str">
        <f t="shared" si="3"/>
        <v>INR  One Hundred &amp; Thirty Five  Only</v>
      </c>
      <c r="IA37" s="22">
        <v>4.11</v>
      </c>
      <c r="IB37" s="22" t="s">
        <v>233</v>
      </c>
      <c r="IC37" s="22" t="s">
        <v>62</v>
      </c>
      <c r="ID37" s="22">
        <v>0.5</v>
      </c>
      <c r="IE37" s="23" t="s">
        <v>52</v>
      </c>
      <c r="IF37" s="23"/>
      <c r="IG37" s="23"/>
      <c r="IH37" s="23"/>
      <c r="II37" s="23"/>
    </row>
    <row r="38" spans="1:243" s="22" customFormat="1" ht="28.5">
      <c r="A38" s="70">
        <v>4.12</v>
      </c>
      <c r="B38" s="67" t="s">
        <v>234</v>
      </c>
      <c r="C38" s="39" t="s">
        <v>63</v>
      </c>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2"/>
      <c r="IA38" s="22">
        <v>4.12</v>
      </c>
      <c r="IB38" s="22" t="s">
        <v>234</v>
      </c>
      <c r="IC38" s="22" t="s">
        <v>63</v>
      </c>
      <c r="IE38" s="23"/>
      <c r="IF38" s="23"/>
      <c r="IG38" s="23"/>
      <c r="IH38" s="23"/>
      <c r="II38" s="23"/>
    </row>
    <row r="39" spans="1:243" s="22" customFormat="1" ht="28.5">
      <c r="A39" s="66">
        <v>4.13</v>
      </c>
      <c r="B39" s="67" t="s">
        <v>235</v>
      </c>
      <c r="C39" s="39" t="s">
        <v>131</v>
      </c>
      <c r="D39" s="68">
        <v>7</v>
      </c>
      <c r="E39" s="69" t="s">
        <v>74</v>
      </c>
      <c r="F39" s="70">
        <v>159.49</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 t="shared" si="1"/>
        <v>1116</v>
      </c>
      <c r="BB39" s="60">
        <f t="shared" si="2"/>
        <v>1116</v>
      </c>
      <c r="BC39" s="56" t="str">
        <f t="shared" si="3"/>
        <v>INR  One Thousand One Hundred &amp; Sixteen  Only</v>
      </c>
      <c r="IA39" s="22">
        <v>4.13</v>
      </c>
      <c r="IB39" s="22" t="s">
        <v>235</v>
      </c>
      <c r="IC39" s="22" t="s">
        <v>131</v>
      </c>
      <c r="ID39" s="22">
        <v>7</v>
      </c>
      <c r="IE39" s="23" t="s">
        <v>74</v>
      </c>
      <c r="IF39" s="23"/>
      <c r="IG39" s="23"/>
      <c r="IH39" s="23"/>
      <c r="II39" s="23"/>
    </row>
    <row r="40" spans="1:243" s="22" customFormat="1" ht="28.5">
      <c r="A40" s="66">
        <v>4.14</v>
      </c>
      <c r="B40" s="67" t="s">
        <v>236</v>
      </c>
      <c r="C40" s="39" t="s">
        <v>132</v>
      </c>
      <c r="D40" s="68">
        <v>11.16</v>
      </c>
      <c r="E40" s="69" t="s">
        <v>52</v>
      </c>
      <c r="F40" s="70">
        <v>714.55</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9"/>
      <c r="BA40" s="42">
        <f t="shared" si="1"/>
        <v>7974</v>
      </c>
      <c r="BB40" s="60">
        <f t="shared" si="2"/>
        <v>7974</v>
      </c>
      <c r="BC40" s="56" t="str">
        <f t="shared" si="3"/>
        <v>INR  Seven Thousand Nine Hundred &amp; Seventy Four  Only</v>
      </c>
      <c r="IA40" s="22">
        <v>4.14</v>
      </c>
      <c r="IB40" s="22" t="s">
        <v>236</v>
      </c>
      <c r="IC40" s="22" t="s">
        <v>132</v>
      </c>
      <c r="ID40" s="22">
        <v>11.16</v>
      </c>
      <c r="IE40" s="23" t="s">
        <v>52</v>
      </c>
      <c r="IF40" s="23"/>
      <c r="IG40" s="23"/>
      <c r="IH40" s="23"/>
      <c r="II40" s="23"/>
    </row>
    <row r="41" spans="1:243" s="22" customFormat="1" ht="73.5" customHeight="1">
      <c r="A41" s="66">
        <v>4.15</v>
      </c>
      <c r="B41" s="67" t="s">
        <v>70</v>
      </c>
      <c r="C41" s="39" t="s">
        <v>133</v>
      </c>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2"/>
      <c r="IA41" s="22">
        <v>4.15</v>
      </c>
      <c r="IB41" s="22" t="s">
        <v>70</v>
      </c>
      <c r="IC41" s="22" t="s">
        <v>133</v>
      </c>
      <c r="IE41" s="23"/>
      <c r="IF41" s="23"/>
      <c r="IG41" s="23"/>
      <c r="IH41" s="23"/>
      <c r="II41" s="23"/>
    </row>
    <row r="42" spans="1:243" s="22" customFormat="1" ht="28.5">
      <c r="A42" s="66">
        <v>4.16</v>
      </c>
      <c r="B42" s="67" t="s">
        <v>237</v>
      </c>
      <c r="C42" s="39" t="s">
        <v>134</v>
      </c>
      <c r="D42" s="68">
        <v>570</v>
      </c>
      <c r="E42" s="69" t="s">
        <v>66</v>
      </c>
      <c r="F42" s="70">
        <v>78.6</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9"/>
      <c r="BA42" s="42">
        <f t="shared" si="1"/>
        <v>44802</v>
      </c>
      <c r="BB42" s="60">
        <f t="shared" si="2"/>
        <v>44802</v>
      </c>
      <c r="BC42" s="56" t="str">
        <f t="shared" si="3"/>
        <v>INR  Forty Four Thousand Eight Hundred &amp; Two  Only</v>
      </c>
      <c r="IA42" s="22">
        <v>4.16</v>
      </c>
      <c r="IB42" s="22" t="s">
        <v>237</v>
      </c>
      <c r="IC42" s="22" t="s">
        <v>134</v>
      </c>
      <c r="ID42" s="22">
        <v>570</v>
      </c>
      <c r="IE42" s="23" t="s">
        <v>66</v>
      </c>
      <c r="IF42" s="23"/>
      <c r="IG42" s="23"/>
      <c r="IH42" s="23"/>
      <c r="II42" s="23"/>
    </row>
    <row r="43" spans="1:243" s="22" customFormat="1" ht="28.5">
      <c r="A43" s="66">
        <v>4.17</v>
      </c>
      <c r="B43" s="67" t="s">
        <v>71</v>
      </c>
      <c r="C43" s="39" t="s">
        <v>135</v>
      </c>
      <c r="D43" s="68">
        <v>50</v>
      </c>
      <c r="E43" s="69" t="s">
        <v>66</v>
      </c>
      <c r="F43" s="70">
        <v>78.6</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9"/>
      <c r="BA43" s="42">
        <f t="shared" si="1"/>
        <v>3930</v>
      </c>
      <c r="BB43" s="60">
        <f t="shared" si="2"/>
        <v>3930</v>
      </c>
      <c r="BC43" s="56" t="str">
        <f t="shared" si="3"/>
        <v>INR  Three Thousand Nine Hundred &amp; Thirty  Only</v>
      </c>
      <c r="IA43" s="22">
        <v>4.17</v>
      </c>
      <c r="IB43" s="22" t="s">
        <v>71</v>
      </c>
      <c r="IC43" s="22" t="s">
        <v>135</v>
      </c>
      <c r="ID43" s="22">
        <v>50</v>
      </c>
      <c r="IE43" s="23" t="s">
        <v>66</v>
      </c>
      <c r="IF43" s="23"/>
      <c r="IG43" s="23"/>
      <c r="IH43" s="23"/>
      <c r="II43" s="23"/>
    </row>
    <row r="44" spans="1:243" s="22" customFormat="1" ht="15.75">
      <c r="A44" s="66">
        <v>5</v>
      </c>
      <c r="B44" s="67" t="s">
        <v>72</v>
      </c>
      <c r="C44" s="39" t="s">
        <v>136</v>
      </c>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2"/>
      <c r="IA44" s="22">
        <v>5</v>
      </c>
      <c r="IB44" s="22" t="s">
        <v>72</v>
      </c>
      <c r="IC44" s="22" t="s">
        <v>136</v>
      </c>
      <c r="IE44" s="23"/>
      <c r="IF44" s="23"/>
      <c r="IG44" s="23"/>
      <c r="IH44" s="23"/>
      <c r="II44" s="23"/>
    </row>
    <row r="45" spans="1:243" s="22" customFormat="1" ht="57">
      <c r="A45" s="70">
        <v>5.01</v>
      </c>
      <c r="B45" s="67" t="s">
        <v>238</v>
      </c>
      <c r="C45" s="39" t="s">
        <v>137</v>
      </c>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2"/>
      <c r="IA45" s="22">
        <v>5.01</v>
      </c>
      <c r="IB45" s="22" t="s">
        <v>238</v>
      </c>
      <c r="IC45" s="22" t="s">
        <v>137</v>
      </c>
      <c r="IE45" s="23"/>
      <c r="IF45" s="23"/>
      <c r="IG45" s="23"/>
      <c r="IH45" s="23"/>
      <c r="II45" s="23"/>
    </row>
    <row r="46" spans="1:243" s="22" customFormat="1" ht="42.75">
      <c r="A46" s="66">
        <v>5.02</v>
      </c>
      <c r="B46" s="67" t="s">
        <v>190</v>
      </c>
      <c r="C46" s="39" t="s">
        <v>138</v>
      </c>
      <c r="D46" s="68">
        <v>18.7</v>
      </c>
      <c r="E46" s="69" t="s">
        <v>64</v>
      </c>
      <c r="F46" s="70">
        <v>5838</v>
      </c>
      <c r="G46" s="40"/>
      <c r="H46" s="24"/>
      <c r="I46" s="47" t="s">
        <v>38</v>
      </c>
      <c r="J46" s="48">
        <f aca="true" t="shared" si="4" ref="J46:J76">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9"/>
      <c r="BA46" s="42">
        <f aca="true" t="shared" si="5" ref="BA46:BA76">ROUND(total_amount_ba($B$2,$D$2,D46,F46,J46,K46,M46),0)</f>
        <v>109171</v>
      </c>
      <c r="BB46" s="60">
        <f aca="true" t="shared" si="6" ref="BB46:BB76">BA46+SUM(N46:AZ46)</f>
        <v>109171</v>
      </c>
      <c r="BC46" s="56" t="str">
        <f aca="true" t="shared" si="7" ref="BC46:BC76">SpellNumber(L46,BB46)</f>
        <v>INR  One Lakh Nine Thousand One Hundred &amp; Seventy One  Only</v>
      </c>
      <c r="IA46" s="22">
        <v>5.02</v>
      </c>
      <c r="IB46" s="22" t="s">
        <v>190</v>
      </c>
      <c r="IC46" s="22" t="s">
        <v>138</v>
      </c>
      <c r="ID46" s="22">
        <v>18.7</v>
      </c>
      <c r="IE46" s="23" t="s">
        <v>64</v>
      </c>
      <c r="IF46" s="23"/>
      <c r="IG46" s="23"/>
      <c r="IH46" s="23"/>
      <c r="II46" s="23"/>
    </row>
    <row r="47" spans="1:243" s="22" customFormat="1" ht="71.25">
      <c r="A47" s="66">
        <v>5.03</v>
      </c>
      <c r="B47" s="67" t="s">
        <v>189</v>
      </c>
      <c r="C47" s="39" t="s">
        <v>139</v>
      </c>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2"/>
      <c r="IA47" s="22">
        <v>5.03</v>
      </c>
      <c r="IB47" s="22" t="s">
        <v>189</v>
      </c>
      <c r="IC47" s="22" t="s">
        <v>139</v>
      </c>
      <c r="IE47" s="23"/>
      <c r="IF47" s="23"/>
      <c r="IG47" s="23"/>
      <c r="IH47" s="23"/>
      <c r="II47" s="23"/>
    </row>
    <row r="48" spans="1:243" s="22" customFormat="1" ht="28.5">
      <c r="A48" s="66">
        <v>5.04</v>
      </c>
      <c r="B48" s="67" t="s">
        <v>190</v>
      </c>
      <c r="C48" s="39" t="s">
        <v>140</v>
      </c>
      <c r="D48" s="68">
        <v>1.2</v>
      </c>
      <c r="E48" s="69" t="s">
        <v>64</v>
      </c>
      <c r="F48" s="70">
        <v>7267.29</v>
      </c>
      <c r="G48" s="40"/>
      <c r="H48" s="24"/>
      <c r="I48" s="47" t="s">
        <v>38</v>
      </c>
      <c r="J48" s="48">
        <f t="shared" si="4"/>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9"/>
      <c r="BA48" s="42">
        <f t="shared" si="5"/>
        <v>8721</v>
      </c>
      <c r="BB48" s="60">
        <f t="shared" si="6"/>
        <v>8721</v>
      </c>
      <c r="BC48" s="56" t="str">
        <f t="shared" si="7"/>
        <v>INR  Eight Thousand Seven Hundred &amp; Twenty One  Only</v>
      </c>
      <c r="IA48" s="22">
        <v>5.04</v>
      </c>
      <c r="IB48" s="22" t="s">
        <v>190</v>
      </c>
      <c r="IC48" s="22" t="s">
        <v>140</v>
      </c>
      <c r="ID48" s="22">
        <v>1.2</v>
      </c>
      <c r="IE48" s="23" t="s">
        <v>64</v>
      </c>
      <c r="IF48" s="23"/>
      <c r="IG48" s="23"/>
      <c r="IH48" s="23"/>
      <c r="II48" s="23"/>
    </row>
    <row r="49" spans="1:243" s="22" customFormat="1" ht="57">
      <c r="A49" s="66">
        <v>5.05</v>
      </c>
      <c r="B49" s="67" t="s">
        <v>239</v>
      </c>
      <c r="C49" s="39" t="s">
        <v>141</v>
      </c>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2"/>
      <c r="IA49" s="22">
        <v>5.05</v>
      </c>
      <c r="IB49" s="22" t="s">
        <v>239</v>
      </c>
      <c r="IC49" s="22" t="s">
        <v>141</v>
      </c>
      <c r="IE49" s="23"/>
      <c r="IF49" s="23"/>
      <c r="IG49" s="23"/>
      <c r="IH49" s="23"/>
      <c r="II49" s="23"/>
    </row>
    <row r="50" spans="1:243" s="22" customFormat="1" ht="28.5">
      <c r="A50" s="66">
        <v>5.06</v>
      </c>
      <c r="B50" s="67" t="s">
        <v>240</v>
      </c>
      <c r="C50" s="39" t="s">
        <v>142</v>
      </c>
      <c r="D50" s="68">
        <v>4</v>
      </c>
      <c r="E50" s="69" t="s">
        <v>52</v>
      </c>
      <c r="F50" s="70">
        <v>734.63</v>
      </c>
      <c r="G50" s="40"/>
      <c r="H50" s="24"/>
      <c r="I50" s="47" t="s">
        <v>38</v>
      </c>
      <c r="J50" s="48">
        <f t="shared" si="4"/>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9"/>
      <c r="BA50" s="42">
        <f t="shared" si="5"/>
        <v>2939</v>
      </c>
      <c r="BB50" s="60">
        <f t="shared" si="6"/>
        <v>2939</v>
      </c>
      <c r="BC50" s="56" t="str">
        <f t="shared" si="7"/>
        <v>INR  Two Thousand Nine Hundred &amp; Thirty Nine  Only</v>
      </c>
      <c r="IA50" s="22">
        <v>5.06</v>
      </c>
      <c r="IB50" s="22" t="s">
        <v>240</v>
      </c>
      <c r="IC50" s="22" t="s">
        <v>142</v>
      </c>
      <c r="ID50" s="22">
        <v>4</v>
      </c>
      <c r="IE50" s="23" t="s">
        <v>52</v>
      </c>
      <c r="IF50" s="23"/>
      <c r="IG50" s="23"/>
      <c r="IH50" s="23"/>
      <c r="II50" s="23"/>
    </row>
    <row r="51" spans="1:243" s="22" customFormat="1" ht="114">
      <c r="A51" s="66">
        <v>5.07</v>
      </c>
      <c r="B51" s="67" t="s">
        <v>241</v>
      </c>
      <c r="C51" s="39" t="s">
        <v>143</v>
      </c>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2"/>
      <c r="IA51" s="22">
        <v>5.07</v>
      </c>
      <c r="IB51" s="22" t="s">
        <v>241</v>
      </c>
      <c r="IC51" s="22" t="s">
        <v>143</v>
      </c>
      <c r="IE51" s="23"/>
      <c r="IF51" s="23"/>
      <c r="IG51" s="23"/>
      <c r="IH51" s="23"/>
      <c r="II51" s="23"/>
    </row>
    <row r="52" spans="1:243" s="22" customFormat="1" ht="39" customHeight="1">
      <c r="A52" s="66">
        <v>5.08</v>
      </c>
      <c r="B52" s="67" t="s">
        <v>242</v>
      </c>
      <c r="C52" s="39" t="s">
        <v>144</v>
      </c>
      <c r="D52" s="68">
        <v>27.62</v>
      </c>
      <c r="E52" s="69" t="s">
        <v>64</v>
      </c>
      <c r="F52" s="70">
        <v>7510.69</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9"/>
      <c r="BA52" s="42">
        <f t="shared" si="5"/>
        <v>207445</v>
      </c>
      <c r="BB52" s="60">
        <f t="shared" si="6"/>
        <v>207445</v>
      </c>
      <c r="BC52" s="56" t="str">
        <f t="shared" si="7"/>
        <v>INR  Two Lakh Seven Thousand Four Hundred &amp; Forty Five  Only</v>
      </c>
      <c r="IA52" s="22">
        <v>5.08</v>
      </c>
      <c r="IB52" s="22" t="s">
        <v>242</v>
      </c>
      <c r="IC52" s="22" t="s">
        <v>144</v>
      </c>
      <c r="ID52" s="22">
        <v>27.62</v>
      </c>
      <c r="IE52" s="23" t="s">
        <v>64</v>
      </c>
      <c r="IF52" s="23"/>
      <c r="IG52" s="23"/>
      <c r="IH52" s="23"/>
      <c r="II52" s="23"/>
    </row>
    <row r="53" spans="1:243" s="22" customFormat="1" ht="85.5">
      <c r="A53" s="66">
        <v>5.09</v>
      </c>
      <c r="B53" s="67" t="s">
        <v>243</v>
      </c>
      <c r="C53" s="39" t="s">
        <v>145</v>
      </c>
      <c r="D53" s="68">
        <v>47.24</v>
      </c>
      <c r="E53" s="69" t="s">
        <v>74</v>
      </c>
      <c r="F53" s="70">
        <v>48.92</v>
      </c>
      <c r="G53" s="40"/>
      <c r="H53" s="24"/>
      <c r="I53" s="47" t="s">
        <v>38</v>
      </c>
      <c r="J53" s="48">
        <f t="shared" si="4"/>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 t="shared" si="5"/>
        <v>2311</v>
      </c>
      <c r="BB53" s="60">
        <f t="shared" si="6"/>
        <v>2311</v>
      </c>
      <c r="BC53" s="56" t="str">
        <f t="shared" si="7"/>
        <v>INR  Two Thousand Three Hundred &amp; Eleven  Only</v>
      </c>
      <c r="IA53" s="22">
        <v>5.09</v>
      </c>
      <c r="IB53" s="22" t="s">
        <v>243</v>
      </c>
      <c r="IC53" s="22" t="s">
        <v>145</v>
      </c>
      <c r="ID53" s="22">
        <v>47.24</v>
      </c>
      <c r="IE53" s="23" t="s">
        <v>74</v>
      </c>
      <c r="IF53" s="23"/>
      <c r="IG53" s="23"/>
      <c r="IH53" s="23"/>
      <c r="II53" s="23"/>
    </row>
    <row r="54" spans="1:243" s="22" customFormat="1" ht="21" customHeight="1">
      <c r="A54" s="66">
        <v>6</v>
      </c>
      <c r="B54" s="67" t="s">
        <v>81</v>
      </c>
      <c r="C54" s="39" t="s">
        <v>146</v>
      </c>
      <c r="D54" s="80"/>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2"/>
      <c r="IA54" s="22">
        <v>6</v>
      </c>
      <c r="IB54" s="22" t="s">
        <v>81</v>
      </c>
      <c r="IC54" s="22" t="s">
        <v>146</v>
      </c>
      <c r="IE54" s="23"/>
      <c r="IF54" s="23"/>
      <c r="IG54" s="23"/>
      <c r="IH54" s="23"/>
      <c r="II54" s="23"/>
    </row>
    <row r="55" spans="1:243" s="22" customFormat="1" ht="213.75">
      <c r="A55" s="66">
        <v>6.01</v>
      </c>
      <c r="B55" s="67" t="s">
        <v>82</v>
      </c>
      <c r="C55" s="39" t="s">
        <v>147</v>
      </c>
      <c r="D55" s="80"/>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2"/>
      <c r="IA55" s="22">
        <v>6.01</v>
      </c>
      <c r="IB55" s="22" t="s">
        <v>82</v>
      </c>
      <c r="IC55" s="22" t="s">
        <v>147</v>
      </c>
      <c r="IE55" s="23"/>
      <c r="IF55" s="23"/>
      <c r="IG55" s="23"/>
      <c r="IH55" s="23"/>
      <c r="II55" s="23"/>
    </row>
    <row r="56" spans="1:243" s="22" customFormat="1" ht="30.75" customHeight="1">
      <c r="A56" s="66">
        <v>6.02</v>
      </c>
      <c r="B56" s="67" t="s">
        <v>244</v>
      </c>
      <c r="C56" s="39" t="s">
        <v>148</v>
      </c>
      <c r="D56" s="80"/>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2"/>
      <c r="IA56" s="22">
        <v>6.02</v>
      </c>
      <c r="IB56" s="22" t="s">
        <v>244</v>
      </c>
      <c r="IC56" s="22" t="s">
        <v>148</v>
      </c>
      <c r="IE56" s="23"/>
      <c r="IF56" s="23"/>
      <c r="IG56" s="23"/>
      <c r="IH56" s="23"/>
      <c r="II56" s="23"/>
    </row>
    <row r="57" spans="1:243" s="22" customFormat="1" ht="18" customHeight="1">
      <c r="A57" s="66">
        <v>6.03</v>
      </c>
      <c r="B57" s="71" t="s">
        <v>245</v>
      </c>
      <c r="C57" s="39" t="s">
        <v>149</v>
      </c>
      <c r="D57" s="68">
        <v>3</v>
      </c>
      <c r="E57" s="69" t="s">
        <v>52</v>
      </c>
      <c r="F57" s="70">
        <v>2548.39</v>
      </c>
      <c r="G57" s="40"/>
      <c r="H57" s="24"/>
      <c r="I57" s="47" t="s">
        <v>38</v>
      </c>
      <c r="J57" s="48">
        <f t="shared" si="4"/>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9"/>
      <c r="BA57" s="42">
        <f t="shared" si="5"/>
        <v>7645</v>
      </c>
      <c r="BB57" s="60">
        <f t="shared" si="6"/>
        <v>7645</v>
      </c>
      <c r="BC57" s="56" t="str">
        <f t="shared" si="7"/>
        <v>INR  Seven Thousand Six Hundred &amp; Forty Five  Only</v>
      </c>
      <c r="IA57" s="22">
        <v>6.03</v>
      </c>
      <c r="IB57" s="22" t="s">
        <v>245</v>
      </c>
      <c r="IC57" s="22" t="s">
        <v>149</v>
      </c>
      <c r="ID57" s="22">
        <v>3</v>
      </c>
      <c r="IE57" s="23" t="s">
        <v>52</v>
      </c>
      <c r="IF57" s="23"/>
      <c r="IG57" s="23"/>
      <c r="IH57" s="23"/>
      <c r="II57" s="23"/>
    </row>
    <row r="58" spans="1:243" s="22" customFormat="1" ht="85.5">
      <c r="A58" s="66">
        <v>6.04</v>
      </c>
      <c r="B58" s="71" t="s">
        <v>246</v>
      </c>
      <c r="C58" s="39" t="s">
        <v>150</v>
      </c>
      <c r="D58" s="80"/>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2"/>
      <c r="IA58" s="22">
        <v>6.04</v>
      </c>
      <c r="IB58" s="22" t="s">
        <v>246</v>
      </c>
      <c r="IC58" s="22" t="s">
        <v>150</v>
      </c>
      <c r="IE58" s="23"/>
      <c r="IF58" s="23"/>
      <c r="IG58" s="23"/>
      <c r="IH58" s="23"/>
      <c r="II58" s="23"/>
    </row>
    <row r="59" spans="1:243" s="22" customFormat="1" ht="22.5" customHeight="1">
      <c r="A59" s="70">
        <v>6.05</v>
      </c>
      <c r="B59" s="67" t="s">
        <v>247</v>
      </c>
      <c r="C59" s="39" t="s">
        <v>151</v>
      </c>
      <c r="D59" s="68">
        <v>5</v>
      </c>
      <c r="E59" s="69" t="s">
        <v>74</v>
      </c>
      <c r="F59" s="70">
        <v>367.25</v>
      </c>
      <c r="G59" s="40"/>
      <c r="H59" s="24"/>
      <c r="I59" s="47" t="s">
        <v>38</v>
      </c>
      <c r="J59" s="48">
        <f t="shared" si="4"/>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9"/>
      <c r="BA59" s="42">
        <f t="shared" si="5"/>
        <v>1836</v>
      </c>
      <c r="BB59" s="60">
        <f t="shared" si="6"/>
        <v>1836</v>
      </c>
      <c r="BC59" s="56" t="str">
        <f t="shared" si="7"/>
        <v>INR  One Thousand Eight Hundred &amp; Thirty Six  Only</v>
      </c>
      <c r="IA59" s="22">
        <v>6.05</v>
      </c>
      <c r="IB59" s="22" t="s">
        <v>247</v>
      </c>
      <c r="IC59" s="22" t="s">
        <v>151</v>
      </c>
      <c r="ID59" s="22">
        <v>5</v>
      </c>
      <c r="IE59" s="23" t="s">
        <v>74</v>
      </c>
      <c r="IF59" s="23"/>
      <c r="IG59" s="23"/>
      <c r="IH59" s="23"/>
      <c r="II59" s="23"/>
    </row>
    <row r="60" spans="1:243" s="22" customFormat="1" ht="74.25" customHeight="1">
      <c r="A60" s="66">
        <v>6.06</v>
      </c>
      <c r="B60" s="67" t="s">
        <v>83</v>
      </c>
      <c r="C60" s="39" t="s">
        <v>152</v>
      </c>
      <c r="D60" s="68">
        <v>1</v>
      </c>
      <c r="E60" s="69" t="s">
        <v>65</v>
      </c>
      <c r="F60" s="70">
        <v>708.59</v>
      </c>
      <c r="G60" s="40"/>
      <c r="H60" s="24"/>
      <c r="I60" s="47" t="s">
        <v>38</v>
      </c>
      <c r="J60" s="48">
        <f t="shared" si="4"/>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9"/>
      <c r="BA60" s="42">
        <f t="shared" si="5"/>
        <v>709</v>
      </c>
      <c r="BB60" s="60">
        <f t="shared" si="6"/>
        <v>709</v>
      </c>
      <c r="BC60" s="56" t="str">
        <f t="shared" si="7"/>
        <v>INR  Seven Hundred &amp; Nine  Only</v>
      </c>
      <c r="IA60" s="22">
        <v>6.06</v>
      </c>
      <c r="IB60" s="22" t="s">
        <v>83</v>
      </c>
      <c r="IC60" s="22" t="s">
        <v>152</v>
      </c>
      <c r="ID60" s="22">
        <v>1</v>
      </c>
      <c r="IE60" s="23" t="s">
        <v>65</v>
      </c>
      <c r="IF60" s="23"/>
      <c r="IG60" s="23"/>
      <c r="IH60" s="23"/>
      <c r="II60" s="23"/>
    </row>
    <row r="61" spans="1:243" s="22" customFormat="1" ht="213.75">
      <c r="A61" s="66">
        <v>6.07</v>
      </c>
      <c r="B61" s="67" t="s">
        <v>84</v>
      </c>
      <c r="C61" s="39" t="s">
        <v>153</v>
      </c>
      <c r="D61" s="68">
        <v>5.4</v>
      </c>
      <c r="E61" s="69" t="s">
        <v>52</v>
      </c>
      <c r="F61" s="70">
        <v>932.44</v>
      </c>
      <c r="G61" s="40"/>
      <c r="H61" s="24"/>
      <c r="I61" s="47" t="s">
        <v>38</v>
      </c>
      <c r="J61" s="48">
        <f t="shared" si="4"/>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9"/>
      <c r="BA61" s="42">
        <f t="shared" si="5"/>
        <v>5035</v>
      </c>
      <c r="BB61" s="60">
        <f t="shared" si="6"/>
        <v>5035</v>
      </c>
      <c r="BC61" s="56" t="str">
        <f t="shared" si="7"/>
        <v>INR  Five Thousand  &amp;Thirty Five  Only</v>
      </c>
      <c r="IA61" s="22">
        <v>6.07</v>
      </c>
      <c r="IB61" s="22" t="s">
        <v>84</v>
      </c>
      <c r="IC61" s="22" t="s">
        <v>153</v>
      </c>
      <c r="ID61" s="22">
        <v>5.4</v>
      </c>
      <c r="IE61" s="23" t="s">
        <v>52</v>
      </c>
      <c r="IF61" s="23"/>
      <c r="IG61" s="23"/>
      <c r="IH61" s="23"/>
      <c r="II61" s="23"/>
    </row>
    <row r="62" spans="1:243" s="22" customFormat="1" ht="15.75">
      <c r="A62" s="70">
        <v>7</v>
      </c>
      <c r="B62" s="67" t="s">
        <v>248</v>
      </c>
      <c r="C62" s="39" t="s">
        <v>154</v>
      </c>
      <c r="D62" s="80"/>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2"/>
      <c r="IA62" s="22">
        <v>7</v>
      </c>
      <c r="IB62" s="22" t="s">
        <v>248</v>
      </c>
      <c r="IC62" s="22" t="s">
        <v>154</v>
      </c>
      <c r="IE62" s="23"/>
      <c r="IF62" s="23"/>
      <c r="IG62" s="23"/>
      <c r="IH62" s="23"/>
      <c r="II62" s="23"/>
    </row>
    <row r="63" spans="1:243" s="22" customFormat="1" ht="42.75">
      <c r="A63" s="66">
        <v>7.01</v>
      </c>
      <c r="B63" s="71" t="s">
        <v>249</v>
      </c>
      <c r="C63" s="39" t="s">
        <v>155</v>
      </c>
      <c r="D63" s="80"/>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2"/>
      <c r="IA63" s="22">
        <v>7.01</v>
      </c>
      <c r="IB63" s="22" t="s">
        <v>249</v>
      </c>
      <c r="IC63" s="22" t="s">
        <v>155</v>
      </c>
      <c r="IE63" s="23"/>
      <c r="IF63" s="23"/>
      <c r="IG63" s="23"/>
      <c r="IH63" s="23"/>
      <c r="II63" s="23"/>
    </row>
    <row r="64" spans="1:243" s="22" customFormat="1" ht="22.5" customHeight="1">
      <c r="A64" s="66">
        <v>7.02</v>
      </c>
      <c r="B64" s="71" t="s">
        <v>87</v>
      </c>
      <c r="C64" s="39" t="s">
        <v>156</v>
      </c>
      <c r="D64" s="68">
        <v>2</v>
      </c>
      <c r="E64" s="69" t="s">
        <v>65</v>
      </c>
      <c r="F64" s="70">
        <v>158.3</v>
      </c>
      <c r="G64" s="40"/>
      <c r="H64" s="24"/>
      <c r="I64" s="47" t="s">
        <v>38</v>
      </c>
      <c r="J64" s="48">
        <f t="shared" si="4"/>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 t="shared" si="5"/>
        <v>317</v>
      </c>
      <c r="BB64" s="60">
        <f t="shared" si="6"/>
        <v>317</v>
      </c>
      <c r="BC64" s="56" t="str">
        <f t="shared" si="7"/>
        <v>INR  Three Hundred &amp; Seventeen  Only</v>
      </c>
      <c r="IA64" s="22">
        <v>7.02</v>
      </c>
      <c r="IB64" s="22" t="s">
        <v>87</v>
      </c>
      <c r="IC64" s="22" t="s">
        <v>156</v>
      </c>
      <c r="ID64" s="22">
        <v>2</v>
      </c>
      <c r="IE64" s="23" t="s">
        <v>65</v>
      </c>
      <c r="IF64" s="23"/>
      <c r="IG64" s="23"/>
      <c r="IH64" s="23"/>
      <c r="II64" s="23"/>
    </row>
    <row r="65" spans="1:243" s="22" customFormat="1" ht="57">
      <c r="A65" s="70">
        <v>7.03</v>
      </c>
      <c r="B65" s="67" t="s">
        <v>191</v>
      </c>
      <c r="C65" s="39" t="s">
        <v>157</v>
      </c>
      <c r="D65" s="80"/>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2"/>
      <c r="IA65" s="22">
        <v>7.03</v>
      </c>
      <c r="IB65" s="22" t="s">
        <v>191</v>
      </c>
      <c r="IC65" s="22" t="s">
        <v>157</v>
      </c>
      <c r="IE65" s="23"/>
      <c r="IF65" s="23"/>
      <c r="IG65" s="23"/>
      <c r="IH65" s="23"/>
      <c r="II65" s="23"/>
    </row>
    <row r="66" spans="1:243" s="22" customFormat="1" ht="33" customHeight="1">
      <c r="A66" s="66">
        <v>7.04</v>
      </c>
      <c r="B66" s="67" t="s">
        <v>89</v>
      </c>
      <c r="C66" s="39" t="s">
        <v>158</v>
      </c>
      <c r="D66" s="68">
        <v>8</v>
      </c>
      <c r="E66" s="69" t="s">
        <v>65</v>
      </c>
      <c r="F66" s="70">
        <v>65.45</v>
      </c>
      <c r="G66" s="40"/>
      <c r="H66" s="24"/>
      <c r="I66" s="47" t="s">
        <v>38</v>
      </c>
      <c r="J66" s="48">
        <f t="shared" si="4"/>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9"/>
      <c r="BA66" s="42">
        <f t="shared" si="5"/>
        <v>524</v>
      </c>
      <c r="BB66" s="60">
        <f t="shared" si="6"/>
        <v>524</v>
      </c>
      <c r="BC66" s="56" t="str">
        <f t="shared" si="7"/>
        <v>INR  Five Hundred &amp; Twenty Four  Only</v>
      </c>
      <c r="IA66" s="22">
        <v>7.04</v>
      </c>
      <c r="IB66" s="22" t="s">
        <v>89</v>
      </c>
      <c r="IC66" s="22" t="s">
        <v>158</v>
      </c>
      <c r="ID66" s="22">
        <v>8</v>
      </c>
      <c r="IE66" s="23" t="s">
        <v>65</v>
      </c>
      <c r="IF66" s="23"/>
      <c r="IG66" s="23"/>
      <c r="IH66" s="23"/>
      <c r="II66" s="23"/>
    </row>
    <row r="67" spans="1:243" s="22" customFormat="1" ht="28.5">
      <c r="A67" s="66">
        <v>7.05</v>
      </c>
      <c r="B67" s="67" t="s">
        <v>250</v>
      </c>
      <c r="C67" s="39" t="s">
        <v>159</v>
      </c>
      <c r="D67" s="68">
        <v>8</v>
      </c>
      <c r="E67" s="69" t="s">
        <v>65</v>
      </c>
      <c r="F67" s="70">
        <v>53.52</v>
      </c>
      <c r="G67" s="40"/>
      <c r="H67" s="24"/>
      <c r="I67" s="47" t="s">
        <v>38</v>
      </c>
      <c r="J67" s="48">
        <f t="shared" si="4"/>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 t="shared" si="5"/>
        <v>428</v>
      </c>
      <c r="BB67" s="60">
        <f t="shared" si="6"/>
        <v>428</v>
      </c>
      <c r="BC67" s="56" t="str">
        <f t="shared" si="7"/>
        <v>INR  Four Hundred &amp; Twenty Eight  Only</v>
      </c>
      <c r="IA67" s="22">
        <v>7.05</v>
      </c>
      <c r="IB67" s="22" t="s">
        <v>250</v>
      </c>
      <c r="IC67" s="22" t="s">
        <v>159</v>
      </c>
      <c r="ID67" s="22">
        <v>8</v>
      </c>
      <c r="IE67" s="23" t="s">
        <v>65</v>
      </c>
      <c r="IF67" s="23"/>
      <c r="IG67" s="23"/>
      <c r="IH67" s="23"/>
      <c r="II67" s="23"/>
    </row>
    <row r="68" spans="1:243" s="22" customFormat="1" ht="57">
      <c r="A68" s="70">
        <v>7.06</v>
      </c>
      <c r="B68" s="67" t="s">
        <v>192</v>
      </c>
      <c r="C68" s="39" t="s">
        <v>160</v>
      </c>
      <c r="D68" s="80"/>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2"/>
      <c r="IA68" s="22">
        <v>7.06</v>
      </c>
      <c r="IB68" s="22" t="s">
        <v>192</v>
      </c>
      <c r="IC68" s="22" t="s">
        <v>160</v>
      </c>
      <c r="IE68" s="23"/>
      <c r="IF68" s="23"/>
      <c r="IG68" s="23"/>
      <c r="IH68" s="23"/>
      <c r="II68" s="23"/>
    </row>
    <row r="69" spans="1:243" s="22" customFormat="1" ht="28.5">
      <c r="A69" s="66">
        <v>7.07</v>
      </c>
      <c r="B69" s="71" t="s">
        <v>76</v>
      </c>
      <c r="C69" s="39" t="s">
        <v>161</v>
      </c>
      <c r="D69" s="68">
        <v>8</v>
      </c>
      <c r="E69" s="69" t="s">
        <v>65</v>
      </c>
      <c r="F69" s="70">
        <v>30.86</v>
      </c>
      <c r="G69" s="40"/>
      <c r="H69" s="24"/>
      <c r="I69" s="47" t="s">
        <v>38</v>
      </c>
      <c r="J69" s="48">
        <f t="shared" si="4"/>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 t="shared" si="5"/>
        <v>247</v>
      </c>
      <c r="BB69" s="60">
        <f t="shared" si="6"/>
        <v>247</v>
      </c>
      <c r="BC69" s="56" t="str">
        <f t="shared" si="7"/>
        <v>INR  Two Hundred &amp; Forty Seven  Only</v>
      </c>
      <c r="IA69" s="22">
        <v>7.07</v>
      </c>
      <c r="IB69" s="22" t="s">
        <v>76</v>
      </c>
      <c r="IC69" s="22" t="s">
        <v>161</v>
      </c>
      <c r="ID69" s="22">
        <v>8</v>
      </c>
      <c r="IE69" s="23" t="s">
        <v>65</v>
      </c>
      <c r="IF69" s="23"/>
      <c r="IG69" s="23"/>
      <c r="IH69" s="23"/>
      <c r="II69" s="23"/>
    </row>
    <row r="70" spans="1:243" s="22" customFormat="1" ht="114">
      <c r="A70" s="66">
        <v>7.08</v>
      </c>
      <c r="B70" s="71" t="s">
        <v>85</v>
      </c>
      <c r="C70" s="39" t="s">
        <v>162</v>
      </c>
      <c r="D70" s="68">
        <v>2</v>
      </c>
      <c r="E70" s="69" t="s">
        <v>65</v>
      </c>
      <c r="F70" s="70">
        <v>899.29</v>
      </c>
      <c r="G70" s="40"/>
      <c r="H70" s="24"/>
      <c r="I70" s="47" t="s">
        <v>38</v>
      </c>
      <c r="J70" s="48">
        <f t="shared" si="4"/>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 t="shared" si="5"/>
        <v>1799</v>
      </c>
      <c r="BB70" s="60">
        <f t="shared" si="6"/>
        <v>1799</v>
      </c>
      <c r="BC70" s="56" t="str">
        <f t="shared" si="7"/>
        <v>INR  One Thousand Seven Hundred &amp; Ninety Nine  Only</v>
      </c>
      <c r="IA70" s="22">
        <v>7.08</v>
      </c>
      <c r="IB70" s="22" t="s">
        <v>85</v>
      </c>
      <c r="IC70" s="22" t="s">
        <v>162</v>
      </c>
      <c r="ID70" s="22">
        <v>2</v>
      </c>
      <c r="IE70" s="23" t="s">
        <v>65</v>
      </c>
      <c r="IF70" s="23"/>
      <c r="IG70" s="23"/>
      <c r="IH70" s="23"/>
      <c r="II70" s="23"/>
    </row>
    <row r="71" spans="1:243" s="22" customFormat="1" ht="55.5" customHeight="1">
      <c r="A71" s="70">
        <v>7.09</v>
      </c>
      <c r="B71" s="67" t="s">
        <v>86</v>
      </c>
      <c r="C71" s="39" t="s">
        <v>163</v>
      </c>
      <c r="D71" s="80"/>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2"/>
      <c r="IA71" s="22">
        <v>7.09</v>
      </c>
      <c r="IB71" s="22" t="s">
        <v>86</v>
      </c>
      <c r="IC71" s="22" t="s">
        <v>163</v>
      </c>
      <c r="IE71" s="23"/>
      <c r="IF71" s="23"/>
      <c r="IG71" s="23"/>
      <c r="IH71" s="23"/>
      <c r="II71" s="23"/>
    </row>
    <row r="72" spans="1:243" s="22" customFormat="1" ht="28.5">
      <c r="A72" s="66">
        <v>7.1</v>
      </c>
      <c r="B72" s="67" t="s">
        <v>87</v>
      </c>
      <c r="C72" s="39" t="s">
        <v>164</v>
      </c>
      <c r="D72" s="68">
        <v>2</v>
      </c>
      <c r="E72" s="69" t="s">
        <v>65</v>
      </c>
      <c r="F72" s="70">
        <v>228.23</v>
      </c>
      <c r="G72" s="40"/>
      <c r="H72" s="24"/>
      <c r="I72" s="47" t="s">
        <v>38</v>
      </c>
      <c r="J72" s="48">
        <f t="shared" si="4"/>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 t="shared" si="5"/>
        <v>456</v>
      </c>
      <c r="BB72" s="60">
        <f t="shared" si="6"/>
        <v>456</v>
      </c>
      <c r="BC72" s="56" t="str">
        <f t="shared" si="7"/>
        <v>INR  Four Hundred &amp; Fifty Six  Only</v>
      </c>
      <c r="IA72" s="22">
        <v>7.1</v>
      </c>
      <c r="IB72" s="22" t="s">
        <v>87</v>
      </c>
      <c r="IC72" s="22" t="s">
        <v>164</v>
      </c>
      <c r="ID72" s="22">
        <v>2</v>
      </c>
      <c r="IE72" s="23" t="s">
        <v>65</v>
      </c>
      <c r="IF72" s="23"/>
      <c r="IG72" s="23"/>
      <c r="IH72" s="23"/>
      <c r="II72" s="23"/>
    </row>
    <row r="73" spans="1:243" s="22" customFormat="1" ht="85.5">
      <c r="A73" s="66">
        <v>7.11</v>
      </c>
      <c r="B73" s="67" t="s">
        <v>88</v>
      </c>
      <c r="C73" s="39" t="s">
        <v>165</v>
      </c>
      <c r="D73" s="80"/>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2"/>
      <c r="IA73" s="22">
        <v>7.11</v>
      </c>
      <c r="IB73" s="22" t="s">
        <v>88</v>
      </c>
      <c r="IC73" s="22" t="s">
        <v>165</v>
      </c>
      <c r="IE73" s="23"/>
      <c r="IF73" s="23"/>
      <c r="IG73" s="23"/>
      <c r="IH73" s="23"/>
      <c r="II73" s="23"/>
    </row>
    <row r="74" spans="1:243" s="22" customFormat="1" ht="20.25" customHeight="1">
      <c r="A74" s="70">
        <v>7.12</v>
      </c>
      <c r="B74" s="67" t="s">
        <v>251</v>
      </c>
      <c r="C74" s="39" t="s">
        <v>166</v>
      </c>
      <c r="D74" s="68">
        <v>6</v>
      </c>
      <c r="E74" s="69" t="s">
        <v>65</v>
      </c>
      <c r="F74" s="70">
        <v>103.15</v>
      </c>
      <c r="G74" s="40"/>
      <c r="H74" s="24"/>
      <c r="I74" s="47" t="s">
        <v>38</v>
      </c>
      <c r="J74" s="48">
        <f t="shared" si="4"/>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9"/>
      <c r="BA74" s="42">
        <f t="shared" si="5"/>
        <v>619</v>
      </c>
      <c r="BB74" s="60">
        <f t="shared" si="6"/>
        <v>619</v>
      </c>
      <c r="BC74" s="56" t="str">
        <f t="shared" si="7"/>
        <v>INR  Six Hundred &amp; Nineteen  Only</v>
      </c>
      <c r="IA74" s="22">
        <v>7.12</v>
      </c>
      <c r="IB74" s="22" t="s">
        <v>251</v>
      </c>
      <c r="IC74" s="22" t="s">
        <v>166</v>
      </c>
      <c r="ID74" s="22">
        <v>6</v>
      </c>
      <c r="IE74" s="23" t="s">
        <v>65</v>
      </c>
      <c r="IF74" s="23"/>
      <c r="IG74" s="23"/>
      <c r="IH74" s="23"/>
      <c r="II74" s="23"/>
    </row>
    <row r="75" spans="1:243" s="22" customFormat="1" ht="28.5">
      <c r="A75" s="66">
        <v>7.13</v>
      </c>
      <c r="B75" s="71" t="s">
        <v>250</v>
      </c>
      <c r="C75" s="39" t="s">
        <v>167</v>
      </c>
      <c r="D75" s="68">
        <v>6</v>
      </c>
      <c r="E75" s="69" t="s">
        <v>65</v>
      </c>
      <c r="F75" s="70">
        <v>79.61</v>
      </c>
      <c r="G75" s="40"/>
      <c r="H75" s="24"/>
      <c r="I75" s="47" t="s">
        <v>38</v>
      </c>
      <c r="J75" s="48">
        <f t="shared" si="4"/>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9"/>
      <c r="BA75" s="42">
        <f t="shared" si="5"/>
        <v>478</v>
      </c>
      <c r="BB75" s="60">
        <f t="shared" si="6"/>
        <v>478</v>
      </c>
      <c r="BC75" s="56" t="str">
        <f t="shared" si="7"/>
        <v>INR  Four Hundred &amp; Seventy Eight  Only</v>
      </c>
      <c r="IA75" s="22">
        <v>7.13</v>
      </c>
      <c r="IB75" s="22" t="s">
        <v>250</v>
      </c>
      <c r="IC75" s="22" t="s">
        <v>167</v>
      </c>
      <c r="ID75" s="22">
        <v>6</v>
      </c>
      <c r="IE75" s="23" t="s">
        <v>65</v>
      </c>
      <c r="IF75" s="23"/>
      <c r="IG75" s="23"/>
      <c r="IH75" s="23"/>
      <c r="II75" s="23"/>
    </row>
    <row r="76" spans="1:243" s="22" customFormat="1" ht="24.75" customHeight="1">
      <c r="A76" s="66">
        <v>7.14</v>
      </c>
      <c r="B76" s="71" t="s">
        <v>252</v>
      </c>
      <c r="C76" s="39" t="s">
        <v>168</v>
      </c>
      <c r="D76" s="68">
        <v>10</v>
      </c>
      <c r="E76" s="69" t="s">
        <v>65</v>
      </c>
      <c r="F76" s="70">
        <v>66.24</v>
      </c>
      <c r="G76" s="40"/>
      <c r="H76" s="24"/>
      <c r="I76" s="47" t="s">
        <v>38</v>
      </c>
      <c r="J76" s="48">
        <f t="shared" si="4"/>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9"/>
      <c r="BA76" s="42">
        <f t="shared" si="5"/>
        <v>662</v>
      </c>
      <c r="BB76" s="60">
        <f t="shared" si="6"/>
        <v>662</v>
      </c>
      <c r="BC76" s="56" t="str">
        <f t="shared" si="7"/>
        <v>INR  Six Hundred &amp; Sixty Two  Only</v>
      </c>
      <c r="IA76" s="22">
        <v>7.14</v>
      </c>
      <c r="IB76" s="22" t="s">
        <v>252</v>
      </c>
      <c r="IC76" s="22" t="s">
        <v>168</v>
      </c>
      <c r="ID76" s="22">
        <v>10</v>
      </c>
      <c r="IE76" s="23" t="s">
        <v>65</v>
      </c>
      <c r="IF76" s="23"/>
      <c r="IG76" s="23"/>
      <c r="IH76" s="23"/>
      <c r="II76" s="23"/>
    </row>
    <row r="77" spans="1:243" s="22" customFormat="1" ht="99.75">
      <c r="A77" s="70">
        <v>7.15</v>
      </c>
      <c r="B77" s="67" t="s">
        <v>90</v>
      </c>
      <c r="C77" s="39" t="s">
        <v>169</v>
      </c>
      <c r="D77" s="80"/>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2"/>
      <c r="IA77" s="22">
        <v>7.15</v>
      </c>
      <c r="IB77" s="22" t="s">
        <v>90</v>
      </c>
      <c r="IC77" s="22" t="s">
        <v>169</v>
      </c>
      <c r="IE77" s="23"/>
      <c r="IF77" s="23"/>
      <c r="IG77" s="23"/>
      <c r="IH77" s="23"/>
      <c r="II77" s="23"/>
    </row>
    <row r="78" spans="1:243" s="22" customFormat="1" ht="28.5">
      <c r="A78" s="66">
        <v>7.16</v>
      </c>
      <c r="B78" s="67" t="s">
        <v>76</v>
      </c>
      <c r="C78" s="39" t="s">
        <v>170</v>
      </c>
      <c r="D78" s="68">
        <v>18</v>
      </c>
      <c r="E78" s="69" t="s">
        <v>65</v>
      </c>
      <c r="F78" s="70">
        <v>52.65</v>
      </c>
      <c r="G78" s="40"/>
      <c r="H78" s="24"/>
      <c r="I78" s="47" t="s">
        <v>38</v>
      </c>
      <c r="J78" s="48">
        <f aca="true" t="shared" si="8" ref="J78:J109">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9"/>
      <c r="BA78" s="42">
        <f aca="true" t="shared" si="9" ref="BA78:BA109">ROUND(total_amount_ba($B$2,$D$2,D78,F78,J78,K78,M78),0)</f>
        <v>948</v>
      </c>
      <c r="BB78" s="60">
        <f aca="true" t="shared" si="10" ref="BB78:BB109">BA78+SUM(N78:AZ78)</f>
        <v>948</v>
      </c>
      <c r="BC78" s="56" t="str">
        <f aca="true" t="shared" si="11" ref="BC78:BC109">SpellNumber(L78,BB78)</f>
        <v>INR  Nine Hundred &amp; Forty Eight  Only</v>
      </c>
      <c r="IA78" s="22">
        <v>7.16</v>
      </c>
      <c r="IB78" s="22" t="s">
        <v>76</v>
      </c>
      <c r="IC78" s="22" t="s">
        <v>170</v>
      </c>
      <c r="ID78" s="22">
        <v>18</v>
      </c>
      <c r="IE78" s="23" t="s">
        <v>65</v>
      </c>
      <c r="IF78" s="23"/>
      <c r="IG78" s="23"/>
      <c r="IH78" s="23"/>
      <c r="II78" s="23"/>
    </row>
    <row r="79" spans="1:243" s="22" customFormat="1" ht="99.75">
      <c r="A79" s="66">
        <v>7.17</v>
      </c>
      <c r="B79" s="67" t="s">
        <v>91</v>
      </c>
      <c r="C79" s="39" t="s">
        <v>171</v>
      </c>
      <c r="D79" s="80"/>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2"/>
      <c r="IA79" s="22">
        <v>7.17</v>
      </c>
      <c r="IB79" s="22" t="s">
        <v>91</v>
      </c>
      <c r="IC79" s="22" t="s">
        <v>171</v>
      </c>
      <c r="IE79" s="23"/>
      <c r="IF79" s="23"/>
      <c r="IG79" s="23"/>
      <c r="IH79" s="23"/>
      <c r="II79" s="23"/>
    </row>
    <row r="80" spans="1:243" s="22" customFormat="1" ht="15.75">
      <c r="A80" s="70">
        <v>7.18</v>
      </c>
      <c r="B80" s="67" t="s">
        <v>92</v>
      </c>
      <c r="C80" s="39" t="s">
        <v>172</v>
      </c>
      <c r="D80" s="68">
        <v>2</v>
      </c>
      <c r="E80" s="69" t="s">
        <v>65</v>
      </c>
      <c r="F80" s="70">
        <v>54.58</v>
      </c>
      <c r="G80" s="40"/>
      <c r="H80" s="24"/>
      <c r="I80" s="47" t="s">
        <v>38</v>
      </c>
      <c r="J80" s="48">
        <f t="shared" si="8"/>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 t="shared" si="9"/>
        <v>109</v>
      </c>
      <c r="BB80" s="60">
        <f t="shared" si="10"/>
        <v>109</v>
      </c>
      <c r="BC80" s="56" t="str">
        <f t="shared" si="11"/>
        <v>INR  One Hundred &amp; Nine  Only</v>
      </c>
      <c r="IA80" s="22">
        <v>7.18</v>
      </c>
      <c r="IB80" s="22" t="s">
        <v>92</v>
      </c>
      <c r="IC80" s="22" t="s">
        <v>172</v>
      </c>
      <c r="ID80" s="22">
        <v>2</v>
      </c>
      <c r="IE80" s="23" t="s">
        <v>65</v>
      </c>
      <c r="IF80" s="23"/>
      <c r="IG80" s="23"/>
      <c r="IH80" s="23"/>
      <c r="II80" s="23"/>
    </row>
    <row r="81" spans="1:243" s="22" customFormat="1" ht="15.75">
      <c r="A81" s="66">
        <v>8</v>
      </c>
      <c r="B81" s="71" t="s">
        <v>194</v>
      </c>
      <c r="C81" s="39" t="s">
        <v>173</v>
      </c>
      <c r="D81" s="80"/>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2"/>
      <c r="IA81" s="22">
        <v>8</v>
      </c>
      <c r="IB81" s="22" t="s">
        <v>194</v>
      </c>
      <c r="IC81" s="22" t="s">
        <v>173</v>
      </c>
      <c r="IE81" s="23"/>
      <c r="IF81" s="23"/>
      <c r="IG81" s="23"/>
      <c r="IH81" s="23"/>
      <c r="II81" s="23"/>
    </row>
    <row r="82" spans="1:243" s="22" customFormat="1" ht="60" customHeight="1">
      <c r="A82" s="66">
        <v>8.01</v>
      </c>
      <c r="B82" s="71" t="s">
        <v>253</v>
      </c>
      <c r="C82" s="39" t="s">
        <v>174</v>
      </c>
      <c r="D82" s="68">
        <v>16.2</v>
      </c>
      <c r="E82" s="69" t="s">
        <v>52</v>
      </c>
      <c r="F82" s="70">
        <v>4712.27</v>
      </c>
      <c r="G82" s="40"/>
      <c r="H82" s="24"/>
      <c r="I82" s="47" t="s">
        <v>38</v>
      </c>
      <c r="J82" s="48">
        <f t="shared" si="8"/>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 t="shared" si="9"/>
        <v>76339</v>
      </c>
      <c r="BB82" s="60">
        <f t="shared" si="10"/>
        <v>76339</v>
      </c>
      <c r="BC82" s="56" t="str">
        <f t="shared" si="11"/>
        <v>INR  Seventy Six Thousand Three Hundred &amp; Thirty Nine  Only</v>
      </c>
      <c r="IA82" s="22">
        <v>8.01</v>
      </c>
      <c r="IB82" s="22" t="s">
        <v>253</v>
      </c>
      <c r="IC82" s="22" t="s">
        <v>174</v>
      </c>
      <c r="ID82" s="22">
        <v>16.2</v>
      </c>
      <c r="IE82" s="23" t="s">
        <v>52</v>
      </c>
      <c r="IF82" s="23"/>
      <c r="IG82" s="23"/>
      <c r="IH82" s="23"/>
      <c r="II82" s="23"/>
    </row>
    <row r="83" spans="1:243" s="22" customFormat="1" ht="21" customHeight="1">
      <c r="A83" s="70">
        <v>8.02</v>
      </c>
      <c r="B83" s="67" t="s">
        <v>254</v>
      </c>
      <c r="C83" s="39" t="s">
        <v>175</v>
      </c>
      <c r="D83" s="80"/>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2"/>
      <c r="IA83" s="22">
        <v>8.02</v>
      </c>
      <c r="IB83" s="22" t="s">
        <v>254</v>
      </c>
      <c r="IC83" s="22" t="s">
        <v>175</v>
      </c>
      <c r="IE83" s="23"/>
      <c r="IF83" s="23"/>
      <c r="IG83" s="23"/>
      <c r="IH83" s="23"/>
      <c r="II83" s="23"/>
    </row>
    <row r="84" spans="1:243" s="22" customFormat="1" ht="40.5" customHeight="1">
      <c r="A84" s="66">
        <v>8.03</v>
      </c>
      <c r="B84" s="67" t="s">
        <v>255</v>
      </c>
      <c r="C84" s="39" t="s">
        <v>176</v>
      </c>
      <c r="D84" s="68">
        <v>2400</v>
      </c>
      <c r="E84" s="69" t="s">
        <v>66</v>
      </c>
      <c r="F84" s="70">
        <v>124.76</v>
      </c>
      <c r="G84" s="40"/>
      <c r="H84" s="24"/>
      <c r="I84" s="47" t="s">
        <v>38</v>
      </c>
      <c r="J84" s="48">
        <f t="shared" si="8"/>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 t="shared" si="9"/>
        <v>299424</v>
      </c>
      <c r="BB84" s="60">
        <f t="shared" si="10"/>
        <v>299424</v>
      </c>
      <c r="BC84" s="56" t="str">
        <f t="shared" si="11"/>
        <v>INR  Two Lakh Ninety Nine Thousand Four Hundred &amp; Twenty Four  Only</v>
      </c>
      <c r="IA84" s="22">
        <v>8.03</v>
      </c>
      <c r="IB84" s="22" t="s">
        <v>255</v>
      </c>
      <c r="IC84" s="22" t="s">
        <v>176</v>
      </c>
      <c r="ID84" s="22">
        <v>2400</v>
      </c>
      <c r="IE84" s="23" t="s">
        <v>66</v>
      </c>
      <c r="IF84" s="23"/>
      <c r="IG84" s="23"/>
      <c r="IH84" s="23"/>
      <c r="II84" s="23"/>
    </row>
    <row r="85" spans="1:243" s="22" customFormat="1" ht="19.5" customHeight="1">
      <c r="A85" s="66">
        <v>8.04</v>
      </c>
      <c r="B85" s="67" t="s">
        <v>256</v>
      </c>
      <c r="C85" s="39" t="s">
        <v>177</v>
      </c>
      <c r="D85" s="80"/>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2"/>
      <c r="IA85" s="22">
        <v>8.04</v>
      </c>
      <c r="IB85" s="22" t="s">
        <v>256</v>
      </c>
      <c r="IC85" s="22" t="s">
        <v>177</v>
      </c>
      <c r="IE85" s="23"/>
      <c r="IF85" s="23"/>
      <c r="IG85" s="23"/>
      <c r="IH85" s="23"/>
      <c r="II85" s="23"/>
    </row>
    <row r="86" spans="1:243" s="22" customFormat="1" ht="28.5">
      <c r="A86" s="70">
        <v>8.05</v>
      </c>
      <c r="B86" s="67" t="s">
        <v>257</v>
      </c>
      <c r="C86" s="39" t="s">
        <v>178</v>
      </c>
      <c r="D86" s="68">
        <v>70</v>
      </c>
      <c r="E86" s="69" t="s">
        <v>66</v>
      </c>
      <c r="F86" s="70">
        <v>137.79</v>
      </c>
      <c r="G86" s="40"/>
      <c r="H86" s="24"/>
      <c r="I86" s="47" t="s">
        <v>38</v>
      </c>
      <c r="J86" s="48">
        <f t="shared" si="8"/>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9"/>
      <c r="BA86" s="42">
        <f t="shared" si="9"/>
        <v>9645</v>
      </c>
      <c r="BB86" s="60">
        <f t="shared" si="10"/>
        <v>9645</v>
      </c>
      <c r="BC86" s="56" t="str">
        <f t="shared" si="11"/>
        <v>INR  Nine Thousand Six Hundred &amp; Forty Five  Only</v>
      </c>
      <c r="IA86" s="22">
        <v>8.05</v>
      </c>
      <c r="IB86" s="22" t="s">
        <v>257</v>
      </c>
      <c r="IC86" s="22" t="s">
        <v>178</v>
      </c>
      <c r="ID86" s="22">
        <v>70</v>
      </c>
      <c r="IE86" s="23" t="s">
        <v>66</v>
      </c>
      <c r="IF86" s="23"/>
      <c r="IG86" s="23"/>
      <c r="IH86" s="23"/>
      <c r="II86" s="23"/>
    </row>
    <row r="87" spans="1:243" s="22" customFormat="1" ht="15.75">
      <c r="A87" s="66">
        <v>9</v>
      </c>
      <c r="B87" s="71" t="s">
        <v>195</v>
      </c>
      <c r="C87" s="39" t="s">
        <v>179</v>
      </c>
      <c r="D87" s="80"/>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2"/>
      <c r="IA87" s="22">
        <v>9</v>
      </c>
      <c r="IB87" s="22" t="s">
        <v>195</v>
      </c>
      <c r="IC87" s="22" t="s">
        <v>179</v>
      </c>
      <c r="IE87" s="23"/>
      <c r="IF87" s="23"/>
      <c r="IG87" s="23"/>
      <c r="IH87" s="23"/>
      <c r="II87" s="23"/>
    </row>
    <row r="88" spans="1:243" s="22" customFormat="1" ht="27" customHeight="1">
      <c r="A88" s="66">
        <v>9.01</v>
      </c>
      <c r="B88" s="71" t="s">
        <v>258</v>
      </c>
      <c r="C88" s="39" t="s">
        <v>180</v>
      </c>
      <c r="D88" s="80"/>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2"/>
      <c r="IA88" s="22">
        <v>9.01</v>
      </c>
      <c r="IB88" s="22" t="s">
        <v>258</v>
      </c>
      <c r="IC88" s="22" t="s">
        <v>180</v>
      </c>
      <c r="IE88" s="23"/>
      <c r="IF88" s="23"/>
      <c r="IG88" s="23"/>
      <c r="IH88" s="23"/>
      <c r="II88" s="23"/>
    </row>
    <row r="89" spans="1:243" s="22" customFormat="1" ht="28.5">
      <c r="A89" s="70">
        <v>9.02</v>
      </c>
      <c r="B89" s="67" t="s">
        <v>259</v>
      </c>
      <c r="C89" s="39" t="s">
        <v>181</v>
      </c>
      <c r="D89" s="68">
        <v>100</v>
      </c>
      <c r="E89" s="69" t="s">
        <v>52</v>
      </c>
      <c r="F89" s="70">
        <v>477.86</v>
      </c>
      <c r="G89" s="40"/>
      <c r="H89" s="24"/>
      <c r="I89" s="47" t="s">
        <v>38</v>
      </c>
      <c r="J89" s="48">
        <f t="shared" si="8"/>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9"/>
      <c r="BA89" s="42">
        <f t="shared" si="9"/>
        <v>47786</v>
      </c>
      <c r="BB89" s="60">
        <f t="shared" si="10"/>
        <v>47786</v>
      </c>
      <c r="BC89" s="56" t="str">
        <f t="shared" si="11"/>
        <v>INR  Forty Seven Thousand Seven Hundred &amp; Eighty Six  Only</v>
      </c>
      <c r="IA89" s="22">
        <v>9.02</v>
      </c>
      <c r="IB89" s="22" t="s">
        <v>259</v>
      </c>
      <c r="IC89" s="22" t="s">
        <v>181</v>
      </c>
      <c r="ID89" s="22">
        <v>100</v>
      </c>
      <c r="IE89" s="23" t="s">
        <v>52</v>
      </c>
      <c r="IF89" s="23"/>
      <c r="IG89" s="23"/>
      <c r="IH89" s="23"/>
      <c r="II89" s="23"/>
    </row>
    <row r="90" spans="1:243" s="22" customFormat="1" ht="15.75" customHeight="1">
      <c r="A90" s="66">
        <v>9.03</v>
      </c>
      <c r="B90" s="67" t="s">
        <v>260</v>
      </c>
      <c r="C90" s="39" t="s">
        <v>182</v>
      </c>
      <c r="D90" s="80"/>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2"/>
      <c r="IA90" s="22">
        <v>9.03</v>
      </c>
      <c r="IB90" s="22" t="s">
        <v>260</v>
      </c>
      <c r="IC90" s="22" t="s">
        <v>182</v>
      </c>
      <c r="IE90" s="23"/>
      <c r="IF90" s="23"/>
      <c r="IG90" s="23"/>
      <c r="IH90" s="23"/>
      <c r="II90" s="23"/>
    </row>
    <row r="91" spans="1:243" s="22" customFormat="1" ht="28.5">
      <c r="A91" s="66">
        <v>9.04</v>
      </c>
      <c r="B91" s="67" t="s">
        <v>261</v>
      </c>
      <c r="C91" s="39" t="s">
        <v>183</v>
      </c>
      <c r="D91" s="68">
        <v>6</v>
      </c>
      <c r="E91" s="69" t="s">
        <v>52</v>
      </c>
      <c r="F91" s="70">
        <v>500.43</v>
      </c>
      <c r="G91" s="40"/>
      <c r="H91" s="24"/>
      <c r="I91" s="47" t="s">
        <v>38</v>
      </c>
      <c r="J91" s="48">
        <f t="shared" si="8"/>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9"/>
      <c r="BA91" s="42">
        <f t="shared" si="9"/>
        <v>3003</v>
      </c>
      <c r="BB91" s="60">
        <f t="shared" si="10"/>
        <v>3003</v>
      </c>
      <c r="BC91" s="56" t="str">
        <f t="shared" si="11"/>
        <v>INR  Three Thousand  &amp;Three  Only</v>
      </c>
      <c r="IA91" s="22">
        <v>9.04</v>
      </c>
      <c r="IB91" s="22" t="s">
        <v>261</v>
      </c>
      <c r="IC91" s="22" t="s">
        <v>183</v>
      </c>
      <c r="ID91" s="22">
        <v>6</v>
      </c>
      <c r="IE91" s="23" t="s">
        <v>52</v>
      </c>
      <c r="IF91" s="23"/>
      <c r="IG91" s="23"/>
      <c r="IH91" s="23"/>
      <c r="II91" s="23"/>
    </row>
    <row r="92" spans="1:243" s="22" customFormat="1" ht="71.25">
      <c r="A92" s="70">
        <v>9.05</v>
      </c>
      <c r="B92" s="67" t="s">
        <v>262</v>
      </c>
      <c r="C92" s="39" t="s">
        <v>184</v>
      </c>
      <c r="D92" s="68">
        <v>5.6</v>
      </c>
      <c r="E92" s="69" t="s">
        <v>64</v>
      </c>
      <c r="F92" s="70">
        <v>6978.21</v>
      </c>
      <c r="G92" s="40"/>
      <c r="H92" s="24"/>
      <c r="I92" s="47" t="s">
        <v>38</v>
      </c>
      <c r="J92" s="48">
        <f t="shared" si="8"/>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9"/>
      <c r="BA92" s="42">
        <f t="shared" si="9"/>
        <v>39078</v>
      </c>
      <c r="BB92" s="60">
        <f t="shared" si="10"/>
        <v>39078</v>
      </c>
      <c r="BC92" s="56" t="str">
        <f t="shared" si="11"/>
        <v>INR  Thirty Nine Thousand  &amp;Seventy Eight  Only</v>
      </c>
      <c r="IA92" s="22">
        <v>9.05</v>
      </c>
      <c r="IB92" s="22" t="s">
        <v>262</v>
      </c>
      <c r="IC92" s="22" t="s">
        <v>184</v>
      </c>
      <c r="ID92" s="22">
        <v>5.6</v>
      </c>
      <c r="IE92" s="23" t="s">
        <v>64</v>
      </c>
      <c r="IF92" s="23"/>
      <c r="IG92" s="23"/>
      <c r="IH92" s="23"/>
      <c r="II92" s="23"/>
    </row>
    <row r="93" spans="1:243" s="22" customFormat="1" ht="42.75">
      <c r="A93" s="66">
        <v>9.06</v>
      </c>
      <c r="B93" s="71" t="s">
        <v>263</v>
      </c>
      <c r="C93" s="39" t="s">
        <v>185</v>
      </c>
      <c r="D93" s="80"/>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2"/>
      <c r="IA93" s="22">
        <v>9.06</v>
      </c>
      <c r="IB93" s="22" t="s">
        <v>263</v>
      </c>
      <c r="IC93" s="22" t="s">
        <v>185</v>
      </c>
      <c r="IE93" s="23"/>
      <c r="IF93" s="23"/>
      <c r="IG93" s="23"/>
      <c r="IH93" s="23"/>
      <c r="II93" s="23"/>
    </row>
    <row r="94" spans="1:243" s="22" customFormat="1" ht="28.5">
      <c r="A94" s="66">
        <v>9.07</v>
      </c>
      <c r="B94" s="71" t="s">
        <v>264</v>
      </c>
      <c r="C94" s="39" t="s">
        <v>186</v>
      </c>
      <c r="D94" s="68">
        <v>200</v>
      </c>
      <c r="E94" s="69" t="s">
        <v>74</v>
      </c>
      <c r="F94" s="70">
        <v>69.7</v>
      </c>
      <c r="G94" s="40"/>
      <c r="H94" s="24"/>
      <c r="I94" s="47" t="s">
        <v>38</v>
      </c>
      <c r="J94" s="48">
        <f t="shared" si="8"/>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9"/>
      <c r="BA94" s="42">
        <f t="shared" si="9"/>
        <v>13940</v>
      </c>
      <c r="BB94" s="60">
        <f t="shared" si="10"/>
        <v>13940</v>
      </c>
      <c r="BC94" s="56" t="str">
        <f t="shared" si="11"/>
        <v>INR  Thirteen Thousand Nine Hundred &amp; Forty  Only</v>
      </c>
      <c r="IA94" s="22">
        <v>9.07</v>
      </c>
      <c r="IB94" s="22" t="s">
        <v>264</v>
      </c>
      <c r="IC94" s="22" t="s">
        <v>186</v>
      </c>
      <c r="ID94" s="22">
        <v>200</v>
      </c>
      <c r="IE94" s="23" t="s">
        <v>74</v>
      </c>
      <c r="IF94" s="23"/>
      <c r="IG94" s="23"/>
      <c r="IH94" s="23"/>
      <c r="II94" s="23"/>
    </row>
    <row r="95" spans="1:243" s="22" customFormat="1" ht="28.5" customHeight="1">
      <c r="A95" s="70">
        <v>10</v>
      </c>
      <c r="B95" s="67" t="s">
        <v>73</v>
      </c>
      <c r="C95" s="39" t="s">
        <v>187</v>
      </c>
      <c r="D95" s="80"/>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2"/>
      <c r="IA95" s="22">
        <v>10</v>
      </c>
      <c r="IB95" s="72" t="s">
        <v>73</v>
      </c>
      <c r="IC95" s="22" t="s">
        <v>187</v>
      </c>
      <c r="IE95" s="23"/>
      <c r="IF95" s="23"/>
      <c r="IG95" s="23"/>
      <c r="IH95" s="23"/>
      <c r="II95" s="23"/>
    </row>
    <row r="96" spans="1:237" ht="228">
      <c r="A96" s="66">
        <v>10.01</v>
      </c>
      <c r="B96" s="67" t="s">
        <v>265</v>
      </c>
      <c r="C96" s="39" t="s">
        <v>328</v>
      </c>
      <c r="D96" s="80"/>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2"/>
      <c r="IA96" s="1">
        <v>10.01</v>
      </c>
      <c r="IB96" s="1" t="s">
        <v>265</v>
      </c>
      <c r="IC96" s="1" t="s">
        <v>328</v>
      </c>
    </row>
    <row r="97" spans="1:239" ht="27.75" customHeight="1">
      <c r="A97" s="66">
        <v>10.02</v>
      </c>
      <c r="B97" s="67" t="s">
        <v>266</v>
      </c>
      <c r="C97" s="39" t="s">
        <v>329</v>
      </c>
      <c r="D97" s="68">
        <v>112</v>
      </c>
      <c r="E97" s="69" t="s">
        <v>52</v>
      </c>
      <c r="F97" s="70">
        <v>995.57</v>
      </c>
      <c r="G97" s="40"/>
      <c r="H97" s="24"/>
      <c r="I97" s="47" t="s">
        <v>38</v>
      </c>
      <c r="J97" s="48">
        <f t="shared" si="8"/>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 t="shared" si="9"/>
        <v>111504</v>
      </c>
      <c r="BB97" s="60">
        <f t="shared" si="10"/>
        <v>111504</v>
      </c>
      <c r="BC97" s="56" t="str">
        <f t="shared" si="11"/>
        <v>INR  One Lakh Eleven Thousand Five Hundred &amp; Four  Only</v>
      </c>
      <c r="IA97" s="1">
        <v>10.02</v>
      </c>
      <c r="IB97" s="1" t="s">
        <v>266</v>
      </c>
      <c r="IC97" s="1" t="s">
        <v>329</v>
      </c>
      <c r="ID97" s="1">
        <v>112</v>
      </c>
      <c r="IE97" s="3" t="s">
        <v>52</v>
      </c>
    </row>
    <row r="98" spans="1:237" ht="85.5">
      <c r="A98" s="70">
        <v>10.03</v>
      </c>
      <c r="B98" s="67" t="s">
        <v>267</v>
      </c>
      <c r="C98" s="39" t="s">
        <v>330</v>
      </c>
      <c r="D98" s="80"/>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2"/>
      <c r="IA98" s="1">
        <v>10.03</v>
      </c>
      <c r="IB98" s="1" t="s">
        <v>267</v>
      </c>
      <c r="IC98" s="1" t="s">
        <v>330</v>
      </c>
    </row>
    <row r="99" spans="1:239" ht="28.5">
      <c r="A99" s="66">
        <v>10.04</v>
      </c>
      <c r="B99" s="71" t="s">
        <v>266</v>
      </c>
      <c r="C99" s="39" t="s">
        <v>331</v>
      </c>
      <c r="D99" s="68">
        <v>17.99</v>
      </c>
      <c r="E99" s="69" t="s">
        <v>74</v>
      </c>
      <c r="F99" s="70">
        <v>720.86</v>
      </c>
      <c r="G99" s="40"/>
      <c r="H99" s="24"/>
      <c r="I99" s="47" t="s">
        <v>38</v>
      </c>
      <c r="J99" s="48">
        <f t="shared" si="8"/>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 t="shared" si="9"/>
        <v>12968</v>
      </c>
      <c r="BB99" s="60">
        <f t="shared" si="10"/>
        <v>12968</v>
      </c>
      <c r="BC99" s="56" t="str">
        <f t="shared" si="11"/>
        <v>INR  Twelve Thousand Nine Hundred &amp; Sixty Eight  Only</v>
      </c>
      <c r="IA99" s="1">
        <v>10.04</v>
      </c>
      <c r="IB99" s="1" t="s">
        <v>266</v>
      </c>
      <c r="IC99" s="1" t="s">
        <v>331</v>
      </c>
      <c r="ID99" s="1">
        <v>17.99</v>
      </c>
      <c r="IE99" s="3" t="s">
        <v>74</v>
      </c>
    </row>
    <row r="100" spans="1:239" ht="28.5">
      <c r="A100" s="66">
        <v>10.05</v>
      </c>
      <c r="B100" s="71" t="s">
        <v>268</v>
      </c>
      <c r="C100" s="39" t="s">
        <v>332</v>
      </c>
      <c r="D100" s="68">
        <v>251.86</v>
      </c>
      <c r="E100" s="69" t="s">
        <v>74</v>
      </c>
      <c r="F100" s="70">
        <v>143.48</v>
      </c>
      <c r="G100" s="40"/>
      <c r="H100" s="24"/>
      <c r="I100" s="47" t="s">
        <v>38</v>
      </c>
      <c r="J100" s="48">
        <f t="shared" si="8"/>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9"/>
      <c r="BA100" s="42">
        <f t="shared" si="9"/>
        <v>36137</v>
      </c>
      <c r="BB100" s="60">
        <f t="shared" si="10"/>
        <v>36137</v>
      </c>
      <c r="BC100" s="56" t="str">
        <f t="shared" si="11"/>
        <v>INR  Thirty Six Thousand One Hundred &amp; Thirty Seven  Only</v>
      </c>
      <c r="IA100" s="1">
        <v>10.05</v>
      </c>
      <c r="IB100" s="1" t="s">
        <v>268</v>
      </c>
      <c r="IC100" s="1" t="s">
        <v>332</v>
      </c>
      <c r="ID100" s="1">
        <v>251.86</v>
      </c>
      <c r="IE100" s="3" t="s">
        <v>74</v>
      </c>
    </row>
    <row r="101" spans="1:237" ht="85.5">
      <c r="A101" s="70">
        <v>10.06</v>
      </c>
      <c r="B101" s="67" t="s">
        <v>269</v>
      </c>
      <c r="C101" s="39" t="s">
        <v>333</v>
      </c>
      <c r="D101" s="80"/>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2"/>
      <c r="IA101" s="1">
        <v>10.06</v>
      </c>
      <c r="IB101" s="1" t="s">
        <v>269</v>
      </c>
      <c r="IC101" s="1" t="s">
        <v>333</v>
      </c>
    </row>
    <row r="102" spans="1:239" ht="28.5">
      <c r="A102" s="66">
        <v>10.07</v>
      </c>
      <c r="B102" s="67" t="s">
        <v>270</v>
      </c>
      <c r="C102" s="39" t="s">
        <v>334</v>
      </c>
      <c r="D102" s="68">
        <v>17.99</v>
      </c>
      <c r="E102" s="69" t="s">
        <v>74</v>
      </c>
      <c r="F102" s="70">
        <v>228.14</v>
      </c>
      <c r="G102" s="40"/>
      <c r="H102" s="24"/>
      <c r="I102" s="47" t="s">
        <v>38</v>
      </c>
      <c r="J102" s="48">
        <f t="shared" si="8"/>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 t="shared" si="9"/>
        <v>4104</v>
      </c>
      <c r="BB102" s="60">
        <f t="shared" si="10"/>
        <v>4104</v>
      </c>
      <c r="BC102" s="56" t="str">
        <f t="shared" si="11"/>
        <v>INR  Four Thousand One Hundred &amp; Four  Only</v>
      </c>
      <c r="IA102" s="1">
        <v>10.07</v>
      </c>
      <c r="IB102" s="1" t="s">
        <v>270</v>
      </c>
      <c r="IC102" s="1" t="s">
        <v>334</v>
      </c>
      <c r="ID102" s="1">
        <v>17.99</v>
      </c>
      <c r="IE102" s="3" t="s">
        <v>74</v>
      </c>
    </row>
    <row r="103" spans="1:237" ht="15.75">
      <c r="A103" s="66">
        <v>11</v>
      </c>
      <c r="B103" s="67" t="s">
        <v>53</v>
      </c>
      <c r="C103" s="39" t="s">
        <v>335</v>
      </c>
      <c r="D103" s="80"/>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2"/>
      <c r="IA103" s="1">
        <v>11</v>
      </c>
      <c r="IB103" s="1" t="s">
        <v>53</v>
      </c>
      <c r="IC103" s="1" t="s">
        <v>335</v>
      </c>
    </row>
    <row r="104" spans="1:237" ht="15.75">
      <c r="A104" s="70">
        <v>11.01</v>
      </c>
      <c r="B104" s="67" t="s">
        <v>271</v>
      </c>
      <c r="C104" s="39" t="s">
        <v>336</v>
      </c>
      <c r="D104" s="80"/>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2"/>
      <c r="IA104" s="1">
        <v>11.01</v>
      </c>
      <c r="IB104" s="1" t="s">
        <v>271</v>
      </c>
      <c r="IC104" s="1" t="s">
        <v>336</v>
      </c>
    </row>
    <row r="105" spans="1:239" ht="28.5">
      <c r="A105" s="66">
        <v>11.02</v>
      </c>
      <c r="B105" s="67" t="s">
        <v>272</v>
      </c>
      <c r="C105" s="39" t="s">
        <v>337</v>
      </c>
      <c r="D105" s="68">
        <v>10</v>
      </c>
      <c r="E105" s="69" t="s">
        <v>52</v>
      </c>
      <c r="F105" s="70">
        <v>247.25</v>
      </c>
      <c r="G105" s="40"/>
      <c r="H105" s="24"/>
      <c r="I105" s="47" t="s">
        <v>38</v>
      </c>
      <c r="J105" s="48">
        <f t="shared" si="8"/>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9"/>
      <c r="BA105" s="42">
        <f t="shared" si="9"/>
        <v>2473</v>
      </c>
      <c r="BB105" s="60">
        <f t="shared" si="10"/>
        <v>2473</v>
      </c>
      <c r="BC105" s="56" t="str">
        <f t="shared" si="11"/>
        <v>INR  Two Thousand Four Hundred &amp; Seventy Three  Only</v>
      </c>
      <c r="IA105" s="1">
        <v>11.02</v>
      </c>
      <c r="IB105" s="1" t="s">
        <v>272</v>
      </c>
      <c r="IC105" s="1" t="s">
        <v>337</v>
      </c>
      <c r="ID105" s="1">
        <v>10</v>
      </c>
      <c r="IE105" s="3" t="s">
        <v>52</v>
      </c>
    </row>
    <row r="106" spans="1:237" ht="42.75">
      <c r="A106" s="66">
        <v>11.03</v>
      </c>
      <c r="B106" s="67" t="s">
        <v>273</v>
      </c>
      <c r="C106" s="39" t="s">
        <v>338</v>
      </c>
      <c r="D106" s="80"/>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2"/>
      <c r="IA106" s="1">
        <v>11.03</v>
      </c>
      <c r="IB106" s="1" t="s">
        <v>273</v>
      </c>
      <c r="IC106" s="1" t="s">
        <v>338</v>
      </c>
    </row>
    <row r="107" spans="1:239" ht="28.5">
      <c r="A107" s="66">
        <v>11.04</v>
      </c>
      <c r="B107" s="67" t="s">
        <v>272</v>
      </c>
      <c r="C107" s="39" t="s">
        <v>339</v>
      </c>
      <c r="D107" s="68">
        <v>130.22</v>
      </c>
      <c r="E107" s="69" t="s">
        <v>52</v>
      </c>
      <c r="F107" s="70">
        <v>284.34</v>
      </c>
      <c r="G107" s="40"/>
      <c r="H107" s="24"/>
      <c r="I107" s="47" t="s">
        <v>38</v>
      </c>
      <c r="J107" s="48">
        <f t="shared" si="8"/>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9"/>
      <c r="BA107" s="42">
        <f t="shared" si="9"/>
        <v>37027</v>
      </c>
      <c r="BB107" s="60">
        <f t="shared" si="10"/>
        <v>37027</v>
      </c>
      <c r="BC107" s="56" t="str">
        <f t="shared" si="11"/>
        <v>INR  Thirty Seven Thousand  &amp;Twenty Seven  Only</v>
      </c>
      <c r="IA107" s="1">
        <v>11.04</v>
      </c>
      <c r="IB107" s="1" t="s">
        <v>272</v>
      </c>
      <c r="IC107" s="1" t="s">
        <v>339</v>
      </c>
      <c r="ID107" s="1">
        <v>130.22</v>
      </c>
      <c r="IE107" s="3" t="s">
        <v>52</v>
      </c>
    </row>
    <row r="108" spans="1:237" ht="15.75">
      <c r="A108" s="66">
        <v>11.05</v>
      </c>
      <c r="B108" s="67" t="s">
        <v>271</v>
      </c>
      <c r="C108" s="39" t="s">
        <v>340</v>
      </c>
      <c r="D108" s="80"/>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2"/>
      <c r="IA108" s="1">
        <v>11.05</v>
      </c>
      <c r="IB108" s="1" t="s">
        <v>271</v>
      </c>
      <c r="IC108" s="1" t="s">
        <v>340</v>
      </c>
    </row>
    <row r="109" spans="1:239" ht="28.5">
      <c r="A109" s="66">
        <v>11.06</v>
      </c>
      <c r="B109" s="67" t="s">
        <v>197</v>
      </c>
      <c r="C109" s="39" t="s">
        <v>341</v>
      </c>
      <c r="D109" s="68">
        <v>17.53</v>
      </c>
      <c r="E109" s="69" t="s">
        <v>52</v>
      </c>
      <c r="F109" s="70">
        <v>258.08</v>
      </c>
      <c r="G109" s="40"/>
      <c r="H109" s="24"/>
      <c r="I109" s="47" t="s">
        <v>38</v>
      </c>
      <c r="J109" s="48">
        <f t="shared" si="8"/>
        <v>1</v>
      </c>
      <c r="K109" s="24" t="s">
        <v>39</v>
      </c>
      <c r="L109" s="24" t="s">
        <v>4</v>
      </c>
      <c r="M109" s="41"/>
      <c r="N109" s="24"/>
      <c r="O109" s="24"/>
      <c r="P109" s="46"/>
      <c r="Q109" s="24"/>
      <c r="R109" s="2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59"/>
      <c r="BA109" s="42">
        <f t="shared" si="9"/>
        <v>4524</v>
      </c>
      <c r="BB109" s="60">
        <f t="shared" si="10"/>
        <v>4524</v>
      </c>
      <c r="BC109" s="56" t="str">
        <f t="shared" si="11"/>
        <v>INR  Four Thousand Five Hundred &amp; Twenty Four  Only</v>
      </c>
      <c r="IA109" s="1">
        <v>11.06</v>
      </c>
      <c r="IB109" s="1" t="s">
        <v>197</v>
      </c>
      <c r="IC109" s="1" t="s">
        <v>341</v>
      </c>
      <c r="ID109" s="1">
        <v>17.53</v>
      </c>
      <c r="IE109" s="3" t="s">
        <v>52</v>
      </c>
    </row>
    <row r="110" spans="1:237" ht="28.5">
      <c r="A110" s="66">
        <v>11.07</v>
      </c>
      <c r="B110" s="67" t="s">
        <v>196</v>
      </c>
      <c r="C110" s="39" t="s">
        <v>342</v>
      </c>
      <c r="D110" s="80"/>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2"/>
      <c r="IA110" s="1">
        <v>11.07</v>
      </c>
      <c r="IB110" s="1" t="s">
        <v>196</v>
      </c>
      <c r="IC110" s="1" t="s">
        <v>342</v>
      </c>
    </row>
    <row r="111" spans="1:239" ht="28.5">
      <c r="A111" s="66">
        <v>11.08</v>
      </c>
      <c r="B111" s="67" t="s">
        <v>197</v>
      </c>
      <c r="C111" s="39" t="s">
        <v>343</v>
      </c>
      <c r="D111" s="68">
        <v>7</v>
      </c>
      <c r="E111" s="69" t="s">
        <v>52</v>
      </c>
      <c r="F111" s="70">
        <v>297.32</v>
      </c>
      <c r="G111" s="65">
        <v>20610</v>
      </c>
      <c r="H111" s="50"/>
      <c r="I111" s="51" t="s">
        <v>38</v>
      </c>
      <c r="J111" s="52">
        <f aca="true" t="shared" si="12" ref="J111:J206">IF(I111="Less(-)",-1,1)</f>
        <v>1</v>
      </c>
      <c r="K111" s="50" t="s">
        <v>39</v>
      </c>
      <c r="L111" s="50" t="s">
        <v>4</v>
      </c>
      <c r="M111" s="53"/>
      <c r="N111" s="50"/>
      <c r="O111" s="50"/>
      <c r="P111" s="54"/>
      <c r="Q111" s="50"/>
      <c r="R111" s="50"/>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42">
        <f>ROUND(total_amount_ba($B$2,$D$2,D111,F111,J111,K111,M111),0)</f>
        <v>2081</v>
      </c>
      <c r="BB111" s="55">
        <f aca="true" t="shared" si="13" ref="BB111:BB206">BA111+SUM(N111:AZ111)</f>
        <v>2081</v>
      </c>
      <c r="BC111" s="56" t="str">
        <f aca="true" t="shared" si="14" ref="BC111:BC207">SpellNumber(L111,BB111)</f>
        <v>INR  Two Thousand  &amp;Eighty One  Only</v>
      </c>
      <c r="IA111" s="1">
        <v>11.08</v>
      </c>
      <c r="IB111" s="1" t="s">
        <v>197</v>
      </c>
      <c r="IC111" s="1" t="s">
        <v>343</v>
      </c>
      <c r="ID111" s="1">
        <v>7</v>
      </c>
      <c r="IE111" s="3" t="s">
        <v>52</v>
      </c>
    </row>
    <row r="112" spans="1:237" ht="15.75">
      <c r="A112" s="66">
        <v>11.09</v>
      </c>
      <c r="B112" s="67" t="s">
        <v>77</v>
      </c>
      <c r="C112" s="39" t="s">
        <v>344</v>
      </c>
      <c r="D112" s="80"/>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2"/>
      <c r="IA112" s="1">
        <v>11.09</v>
      </c>
      <c r="IB112" s="1" t="s">
        <v>77</v>
      </c>
      <c r="IC112" s="1" t="s">
        <v>344</v>
      </c>
    </row>
    <row r="113" spans="1:239" ht="28.5">
      <c r="A113" s="66">
        <v>11.1</v>
      </c>
      <c r="B113" s="67" t="s">
        <v>78</v>
      </c>
      <c r="C113" s="39" t="s">
        <v>345</v>
      </c>
      <c r="D113" s="68">
        <v>33</v>
      </c>
      <c r="E113" s="69" t="s">
        <v>52</v>
      </c>
      <c r="F113" s="70">
        <v>221.87</v>
      </c>
      <c r="G113" s="40"/>
      <c r="H113" s="24"/>
      <c r="I113" s="47" t="s">
        <v>38</v>
      </c>
      <c r="J113" s="48">
        <f t="shared" si="12"/>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ROUND(total_amount_ba($B$2,$D$2,D113,F113,J113,K113,M113),0)</f>
        <v>7322</v>
      </c>
      <c r="BB113" s="60">
        <f t="shared" si="13"/>
        <v>7322</v>
      </c>
      <c r="BC113" s="56" t="str">
        <f t="shared" si="14"/>
        <v>INR  Seven Thousand Three Hundred &amp; Twenty Two  Only</v>
      </c>
      <c r="IA113" s="1">
        <v>11.1</v>
      </c>
      <c r="IB113" s="1" t="s">
        <v>78</v>
      </c>
      <c r="IC113" s="1" t="s">
        <v>345</v>
      </c>
      <c r="ID113" s="1">
        <v>33</v>
      </c>
      <c r="IE113" s="3" t="s">
        <v>52</v>
      </c>
    </row>
    <row r="114" spans="1:237" ht="42.75">
      <c r="A114" s="66">
        <v>11.11</v>
      </c>
      <c r="B114" s="67" t="s">
        <v>274</v>
      </c>
      <c r="C114" s="39" t="s">
        <v>346</v>
      </c>
      <c r="D114" s="80"/>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2"/>
      <c r="IA114" s="1">
        <v>11.11</v>
      </c>
      <c r="IB114" s="1" t="s">
        <v>274</v>
      </c>
      <c r="IC114" s="1" t="s">
        <v>346</v>
      </c>
    </row>
    <row r="115" spans="1:239" ht="28.5">
      <c r="A115" s="66">
        <v>11.12</v>
      </c>
      <c r="B115" s="67" t="s">
        <v>275</v>
      </c>
      <c r="C115" s="39" t="s">
        <v>347</v>
      </c>
      <c r="D115" s="68">
        <v>25.32</v>
      </c>
      <c r="E115" s="69" t="s">
        <v>52</v>
      </c>
      <c r="F115" s="70">
        <v>187.98</v>
      </c>
      <c r="G115" s="40"/>
      <c r="H115" s="24"/>
      <c r="I115" s="47" t="s">
        <v>38</v>
      </c>
      <c r="J115" s="48">
        <f t="shared" si="12"/>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9"/>
      <c r="BA115" s="42">
        <f>ROUND(total_amount_ba($B$2,$D$2,D115,F115,J115,K115,M115),0)</f>
        <v>4760</v>
      </c>
      <c r="BB115" s="60">
        <f t="shared" si="13"/>
        <v>4760</v>
      </c>
      <c r="BC115" s="56" t="str">
        <f t="shared" si="14"/>
        <v>INR  Four Thousand Seven Hundred &amp; Sixty  Only</v>
      </c>
      <c r="IA115" s="1">
        <v>11.12</v>
      </c>
      <c r="IB115" s="1" t="s">
        <v>275</v>
      </c>
      <c r="IC115" s="1" t="s">
        <v>347</v>
      </c>
      <c r="ID115" s="1">
        <v>25.32</v>
      </c>
      <c r="IE115" s="3" t="s">
        <v>52</v>
      </c>
    </row>
    <row r="116" spans="1:237" ht="57">
      <c r="A116" s="66">
        <v>11.13</v>
      </c>
      <c r="B116" s="67" t="s">
        <v>276</v>
      </c>
      <c r="C116" s="39" t="s">
        <v>348</v>
      </c>
      <c r="D116" s="80"/>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2"/>
      <c r="IA116" s="1">
        <v>11.13</v>
      </c>
      <c r="IB116" s="1" t="s">
        <v>276</v>
      </c>
      <c r="IC116" s="1" t="s">
        <v>348</v>
      </c>
    </row>
    <row r="117" spans="1:239" ht="42.75">
      <c r="A117" s="66">
        <v>11.14</v>
      </c>
      <c r="B117" s="67" t="s">
        <v>277</v>
      </c>
      <c r="C117" s="39" t="s">
        <v>349</v>
      </c>
      <c r="D117" s="68">
        <v>360</v>
      </c>
      <c r="E117" s="69" t="s">
        <v>52</v>
      </c>
      <c r="F117" s="70">
        <v>142.52</v>
      </c>
      <c r="G117" s="40"/>
      <c r="H117" s="24"/>
      <c r="I117" s="47" t="s">
        <v>38</v>
      </c>
      <c r="J117" s="48">
        <f t="shared" si="12"/>
        <v>1</v>
      </c>
      <c r="K117" s="24" t="s">
        <v>39</v>
      </c>
      <c r="L117" s="24" t="s">
        <v>4</v>
      </c>
      <c r="M117" s="41"/>
      <c r="N117" s="24"/>
      <c r="O117" s="24"/>
      <c r="P117" s="46"/>
      <c r="Q117" s="24"/>
      <c r="R117" s="2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59"/>
      <c r="BA117" s="42">
        <f>ROUND(total_amount_ba($B$2,$D$2,D117,F117,J117,K117,M117),0)</f>
        <v>51307</v>
      </c>
      <c r="BB117" s="60">
        <f t="shared" si="13"/>
        <v>51307</v>
      </c>
      <c r="BC117" s="56" t="str">
        <f t="shared" si="14"/>
        <v>INR  Fifty One Thousand Three Hundred &amp; Seven  Only</v>
      </c>
      <c r="IA117" s="1">
        <v>11.14</v>
      </c>
      <c r="IB117" s="1" t="s">
        <v>277</v>
      </c>
      <c r="IC117" s="1" t="s">
        <v>349</v>
      </c>
      <c r="ID117" s="1">
        <v>360</v>
      </c>
      <c r="IE117" s="3" t="s">
        <v>52</v>
      </c>
    </row>
    <row r="118" spans="1:237" ht="28.5">
      <c r="A118" s="66">
        <v>11.15</v>
      </c>
      <c r="B118" s="67" t="s">
        <v>278</v>
      </c>
      <c r="C118" s="39" t="s">
        <v>350</v>
      </c>
      <c r="D118" s="80"/>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2"/>
      <c r="IA118" s="1">
        <v>11.15</v>
      </c>
      <c r="IB118" s="1" t="s">
        <v>278</v>
      </c>
      <c r="IC118" s="1" t="s">
        <v>350</v>
      </c>
    </row>
    <row r="119" spans="1:239" ht="57">
      <c r="A119" s="66">
        <v>11.16</v>
      </c>
      <c r="B119" s="67" t="s">
        <v>279</v>
      </c>
      <c r="C119" s="39" t="s">
        <v>351</v>
      </c>
      <c r="D119" s="68">
        <v>168</v>
      </c>
      <c r="E119" s="69" t="s">
        <v>52</v>
      </c>
      <c r="F119" s="70">
        <v>146.29</v>
      </c>
      <c r="G119" s="40"/>
      <c r="H119" s="24"/>
      <c r="I119" s="47" t="s">
        <v>38</v>
      </c>
      <c r="J119" s="48">
        <f t="shared" si="12"/>
        <v>1</v>
      </c>
      <c r="K119" s="24" t="s">
        <v>39</v>
      </c>
      <c r="L119" s="24" t="s">
        <v>4</v>
      </c>
      <c r="M119" s="41"/>
      <c r="N119" s="24"/>
      <c r="O119" s="24"/>
      <c r="P119" s="46"/>
      <c r="Q119" s="24"/>
      <c r="R119" s="2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59"/>
      <c r="BA119" s="42">
        <f>ROUND(total_amount_ba($B$2,$D$2,D119,F119,J119,K119,M119),0)</f>
        <v>24577</v>
      </c>
      <c r="BB119" s="60">
        <f t="shared" si="13"/>
        <v>24577</v>
      </c>
      <c r="BC119" s="56" t="str">
        <f t="shared" si="14"/>
        <v>INR  Twenty Four Thousand Five Hundred &amp; Seventy Seven  Only</v>
      </c>
      <c r="IA119" s="1">
        <v>11.16</v>
      </c>
      <c r="IB119" s="1" t="s">
        <v>279</v>
      </c>
      <c r="IC119" s="1" t="s">
        <v>351</v>
      </c>
      <c r="ID119" s="1">
        <v>168</v>
      </c>
      <c r="IE119" s="3" t="s">
        <v>52</v>
      </c>
    </row>
    <row r="120" spans="1:237" ht="42.75">
      <c r="A120" s="66">
        <v>11.17</v>
      </c>
      <c r="B120" s="67" t="s">
        <v>280</v>
      </c>
      <c r="C120" s="39" t="s">
        <v>352</v>
      </c>
      <c r="D120" s="80"/>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2"/>
      <c r="IA120" s="1">
        <v>11.17</v>
      </c>
      <c r="IB120" s="1" t="s">
        <v>280</v>
      </c>
      <c r="IC120" s="1" t="s">
        <v>352</v>
      </c>
    </row>
    <row r="121" spans="1:239" ht="57">
      <c r="A121" s="66">
        <v>11.18</v>
      </c>
      <c r="B121" s="67" t="s">
        <v>281</v>
      </c>
      <c r="C121" s="39" t="s">
        <v>353</v>
      </c>
      <c r="D121" s="68">
        <v>55</v>
      </c>
      <c r="E121" s="69" t="s">
        <v>52</v>
      </c>
      <c r="F121" s="70">
        <v>142.34</v>
      </c>
      <c r="G121" s="65">
        <v>37800</v>
      </c>
      <c r="H121" s="50"/>
      <c r="I121" s="51" t="s">
        <v>38</v>
      </c>
      <c r="J121" s="52">
        <f t="shared" si="12"/>
        <v>1</v>
      </c>
      <c r="K121" s="50" t="s">
        <v>39</v>
      </c>
      <c r="L121" s="50" t="s">
        <v>4</v>
      </c>
      <c r="M121" s="53"/>
      <c r="N121" s="50"/>
      <c r="O121" s="50"/>
      <c r="P121" s="54"/>
      <c r="Q121" s="50"/>
      <c r="R121" s="50"/>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42">
        <f>ROUND(total_amount_ba($B$2,$D$2,D121,F121,J121,K121,M121),0)</f>
        <v>7829</v>
      </c>
      <c r="BB121" s="55">
        <f t="shared" si="13"/>
        <v>7829</v>
      </c>
      <c r="BC121" s="56" t="str">
        <f t="shared" si="14"/>
        <v>INR  Seven Thousand Eight Hundred &amp; Twenty Nine  Only</v>
      </c>
      <c r="IA121" s="1">
        <v>11.18</v>
      </c>
      <c r="IB121" s="1" t="s">
        <v>281</v>
      </c>
      <c r="IC121" s="1" t="s">
        <v>353</v>
      </c>
      <c r="ID121" s="1">
        <v>55</v>
      </c>
      <c r="IE121" s="3" t="s">
        <v>52</v>
      </c>
    </row>
    <row r="122" spans="1:237" ht="50.25" customHeight="1">
      <c r="A122" s="66">
        <v>11.19</v>
      </c>
      <c r="B122" s="67" t="s">
        <v>79</v>
      </c>
      <c r="C122" s="39" t="s">
        <v>354</v>
      </c>
      <c r="D122" s="80"/>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2"/>
      <c r="IA122" s="1">
        <v>11.19</v>
      </c>
      <c r="IB122" s="1" t="s">
        <v>79</v>
      </c>
      <c r="IC122" s="1" t="s">
        <v>354</v>
      </c>
    </row>
    <row r="123" spans="1:239" ht="28.5">
      <c r="A123" s="66">
        <v>11.2</v>
      </c>
      <c r="B123" s="67" t="s">
        <v>80</v>
      </c>
      <c r="C123" s="39" t="s">
        <v>355</v>
      </c>
      <c r="D123" s="68">
        <v>109.2</v>
      </c>
      <c r="E123" s="69" t="s">
        <v>52</v>
      </c>
      <c r="F123" s="70">
        <v>115.25</v>
      </c>
      <c r="G123" s="65">
        <v>37800</v>
      </c>
      <c r="H123" s="50"/>
      <c r="I123" s="51" t="s">
        <v>38</v>
      </c>
      <c r="J123" s="52">
        <f t="shared" si="12"/>
        <v>1</v>
      </c>
      <c r="K123" s="50" t="s">
        <v>39</v>
      </c>
      <c r="L123" s="50" t="s">
        <v>4</v>
      </c>
      <c r="M123" s="53"/>
      <c r="N123" s="50"/>
      <c r="O123" s="50"/>
      <c r="P123" s="54"/>
      <c r="Q123" s="50"/>
      <c r="R123" s="50"/>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42">
        <f>ROUND(total_amount_ba($B$2,$D$2,D123,F123,J123,K123,M123),0)</f>
        <v>12585</v>
      </c>
      <c r="BB123" s="55">
        <f t="shared" si="13"/>
        <v>12585</v>
      </c>
      <c r="BC123" s="56" t="str">
        <f t="shared" si="14"/>
        <v>INR  Twelve Thousand Five Hundred &amp; Eighty Five  Only</v>
      </c>
      <c r="IA123" s="1">
        <v>11.2</v>
      </c>
      <c r="IB123" s="1" t="s">
        <v>80</v>
      </c>
      <c r="IC123" s="1" t="s">
        <v>355</v>
      </c>
      <c r="ID123" s="1">
        <v>109.2</v>
      </c>
      <c r="IE123" s="3" t="s">
        <v>52</v>
      </c>
    </row>
    <row r="124" spans="1:239" ht="85.5">
      <c r="A124" s="66">
        <v>11.21</v>
      </c>
      <c r="B124" s="71" t="s">
        <v>94</v>
      </c>
      <c r="C124" s="39" t="s">
        <v>356</v>
      </c>
      <c r="D124" s="68">
        <v>415</v>
      </c>
      <c r="E124" s="69" t="s">
        <v>52</v>
      </c>
      <c r="F124" s="70">
        <v>108.59</v>
      </c>
      <c r="G124" s="40"/>
      <c r="H124" s="24"/>
      <c r="I124" s="47" t="s">
        <v>38</v>
      </c>
      <c r="J124" s="48">
        <f t="shared" si="12"/>
        <v>1</v>
      </c>
      <c r="K124" s="24" t="s">
        <v>39</v>
      </c>
      <c r="L124" s="24" t="s">
        <v>4</v>
      </c>
      <c r="M124" s="41"/>
      <c r="N124" s="24"/>
      <c r="O124" s="24"/>
      <c r="P124" s="46"/>
      <c r="Q124" s="24"/>
      <c r="R124" s="24"/>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59"/>
      <c r="BA124" s="42">
        <f>ROUND(total_amount_ba($B$2,$D$2,D124,F124,J124,K124,M124),0)</f>
        <v>45065</v>
      </c>
      <c r="BB124" s="60">
        <f t="shared" si="13"/>
        <v>45065</v>
      </c>
      <c r="BC124" s="56" t="str">
        <f t="shared" si="14"/>
        <v>INR  Forty Five Thousand  &amp;Sixty Five  Only</v>
      </c>
      <c r="IA124" s="1">
        <v>11.21</v>
      </c>
      <c r="IB124" s="1" t="s">
        <v>94</v>
      </c>
      <c r="IC124" s="1" t="s">
        <v>356</v>
      </c>
      <c r="ID124" s="1">
        <v>415</v>
      </c>
      <c r="IE124" s="3" t="s">
        <v>52</v>
      </c>
    </row>
    <row r="125" spans="1:239" ht="85.5">
      <c r="A125" s="66">
        <v>11.22</v>
      </c>
      <c r="B125" s="67" t="s">
        <v>95</v>
      </c>
      <c r="C125" s="39" t="s">
        <v>357</v>
      </c>
      <c r="D125" s="68">
        <v>90</v>
      </c>
      <c r="E125" s="69" t="s">
        <v>52</v>
      </c>
      <c r="F125" s="70">
        <v>18.28</v>
      </c>
      <c r="G125" s="40"/>
      <c r="H125" s="24"/>
      <c r="I125" s="47" t="s">
        <v>38</v>
      </c>
      <c r="J125" s="48">
        <f t="shared" si="12"/>
        <v>1</v>
      </c>
      <c r="K125" s="24" t="s">
        <v>39</v>
      </c>
      <c r="L125" s="24" t="s">
        <v>4</v>
      </c>
      <c r="M125" s="41"/>
      <c r="N125" s="24"/>
      <c r="O125" s="24"/>
      <c r="P125" s="46"/>
      <c r="Q125" s="24"/>
      <c r="R125" s="24"/>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59"/>
      <c r="BA125" s="42">
        <f>ROUND(total_amount_ba($B$2,$D$2,D125,F125,J125,K125,M125),0)</f>
        <v>1645</v>
      </c>
      <c r="BB125" s="60">
        <f t="shared" si="13"/>
        <v>1645</v>
      </c>
      <c r="BC125" s="56" t="str">
        <f t="shared" si="14"/>
        <v>INR  One Thousand Six Hundred &amp; Forty Five  Only</v>
      </c>
      <c r="IA125" s="1">
        <v>11.22</v>
      </c>
      <c r="IB125" s="1" t="s">
        <v>95</v>
      </c>
      <c r="IC125" s="1" t="s">
        <v>357</v>
      </c>
      <c r="ID125" s="1">
        <v>90</v>
      </c>
      <c r="IE125" s="3" t="s">
        <v>52</v>
      </c>
    </row>
    <row r="126" spans="1:237" ht="57">
      <c r="A126" s="66">
        <v>11.23</v>
      </c>
      <c r="B126" s="67" t="s">
        <v>93</v>
      </c>
      <c r="C126" s="39" t="s">
        <v>358</v>
      </c>
      <c r="D126" s="80"/>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2"/>
      <c r="IA126" s="1">
        <v>11.23</v>
      </c>
      <c r="IB126" s="1" t="s">
        <v>93</v>
      </c>
      <c r="IC126" s="1" t="s">
        <v>358</v>
      </c>
    </row>
    <row r="127" spans="1:239" ht="28.5">
      <c r="A127" s="66">
        <v>11.24</v>
      </c>
      <c r="B127" s="67" t="s">
        <v>96</v>
      </c>
      <c r="C127" s="39" t="s">
        <v>359</v>
      </c>
      <c r="D127" s="68">
        <v>60.32</v>
      </c>
      <c r="E127" s="69" t="s">
        <v>52</v>
      </c>
      <c r="F127" s="70">
        <v>75.88</v>
      </c>
      <c r="G127" s="40"/>
      <c r="H127" s="24"/>
      <c r="I127" s="47" t="s">
        <v>38</v>
      </c>
      <c r="J127" s="48">
        <f t="shared" si="12"/>
        <v>1</v>
      </c>
      <c r="K127" s="24" t="s">
        <v>39</v>
      </c>
      <c r="L127" s="24" t="s">
        <v>4</v>
      </c>
      <c r="M127" s="41"/>
      <c r="N127" s="24"/>
      <c r="O127" s="24"/>
      <c r="P127" s="46"/>
      <c r="Q127" s="24"/>
      <c r="R127" s="24"/>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59"/>
      <c r="BA127" s="42">
        <f>ROUND(total_amount_ba($B$2,$D$2,D127,F127,J127,K127,M127),0)</f>
        <v>4577</v>
      </c>
      <c r="BB127" s="60">
        <f t="shared" si="13"/>
        <v>4577</v>
      </c>
      <c r="BC127" s="56" t="str">
        <f t="shared" si="14"/>
        <v>INR  Four Thousand Five Hundred &amp; Seventy Seven  Only</v>
      </c>
      <c r="IA127" s="1">
        <v>11.24</v>
      </c>
      <c r="IB127" s="1" t="s">
        <v>96</v>
      </c>
      <c r="IC127" s="1" t="s">
        <v>359</v>
      </c>
      <c r="ID127" s="1">
        <v>60.32</v>
      </c>
      <c r="IE127" s="3" t="s">
        <v>52</v>
      </c>
    </row>
    <row r="128" spans="1:237" ht="28.5">
      <c r="A128" s="66">
        <v>11.25</v>
      </c>
      <c r="B128" s="67" t="s">
        <v>278</v>
      </c>
      <c r="C128" s="39" t="s">
        <v>360</v>
      </c>
      <c r="D128" s="80"/>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2"/>
      <c r="IA128" s="1">
        <v>11.25</v>
      </c>
      <c r="IB128" s="1" t="s">
        <v>278</v>
      </c>
      <c r="IC128" s="1" t="s">
        <v>360</v>
      </c>
    </row>
    <row r="129" spans="1:239" ht="42.75">
      <c r="A129" s="66">
        <v>11.26</v>
      </c>
      <c r="B129" s="67" t="s">
        <v>282</v>
      </c>
      <c r="C129" s="39" t="s">
        <v>361</v>
      </c>
      <c r="D129" s="68">
        <v>311.39</v>
      </c>
      <c r="E129" s="69" t="s">
        <v>52</v>
      </c>
      <c r="F129" s="70">
        <v>97.85</v>
      </c>
      <c r="G129" s="40"/>
      <c r="H129" s="24"/>
      <c r="I129" s="47" t="s">
        <v>38</v>
      </c>
      <c r="J129" s="48">
        <f t="shared" si="12"/>
        <v>1</v>
      </c>
      <c r="K129" s="24" t="s">
        <v>39</v>
      </c>
      <c r="L129" s="24" t="s">
        <v>4</v>
      </c>
      <c r="M129" s="41"/>
      <c r="N129" s="24"/>
      <c r="O129" s="24"/>
      <c r="P129" s="46"/>
      <c r="Q129" s="24"/>
      <c r="R129" s="24"/>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59"/>
      <c r="BA129" s="42">
        <f>ROUND(total_amount_ba($B$2,$D$2,D129,F129,J129,K129,M129),0)</f>
        <v>30470</v>
      </c>
      <c r="BB129" s="60">
        <f t="shared" si="13"/>
        <v>30470</v>
      </c>
      <c r="BC129" s="56" t="str">
        <f t="shared" si="14"/>
        <v>INR  Thirty Thousand Four Hundred &amp; Seventy  Only</v>
      </c>
      <c r="IA129" s="1">
        <v>11.26</v>
      </c>
      <c r="IB129" s="1" t="s">
        <v>282</v>
      </c>
      <c r="IC129" s="1" t="s">
        <v>361</v>
      </c>
      <c r="ID129" s="1">
        <v>311.39</v>
      </c>
      <c r="IE129" s="3" t="s">
        <v>52</v>
      </c>
    </row>
    <row r="130" spans="1:237" ht="15.75">
      <c r="A130" s="66">
        <v>12</v>
      </c>
      <c r="B130" s="67" t="s">
        <v>97</v>
      </c>
      <c r="C130" s="39" t="s">
        <v>362</v>
      </c>
      <c r="D130" s="80"/>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2"/>
      <c r="IA130" s="1">
        <v>12</v>
      </c>
      <c r="IB130" s="1" t="s">
        <v>97</v>
      </c>
      <c r="IC130" s="1" t="s">
        <v>362</v>
      </c>
    </row>
    <row r="131" spans="1:237" ht="47.25" customHeight="1">
      <c r="A131" s="66">
        <v>12.01</v>
      </c>
      <c r="B131" s="67" t="s">
        <v>98</v>
      </c>
      <c r="C131" s="39" t="s">
        <v>363</v>
      </c>
      <c r="D131" s="80"/>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2"/>
      <c r="IA131" s="1">
        <v>12.01</v>
      </c>
      <c r="IB131" s="1" t="s">
        <v>98</v>
      </c>
      <c r="IC131" s="1" t="s">
        <v>363</v>
      </c>
    </row>
    <row r="132" spans="1:239" ht="71.25" customHeight="1">
      <c r="A132" s="66">
        <v>12.02</v>
      </c>
      <c r="B132" s="67" t="s">
        <v>99</v>
      </c>
      <c r="C132" s="39" t="s">
        <v>364</v>
      </c>
      <c r="D132" s="68">
        <v>6</v>
      </c>
      <c r="E132" s="69" t="s">
        <v>52</v>
      </c>
      <c r="F132" s="70">
        <v>419.11</v>
      </c>
      <c r="G132" s="40"/>
      <c r="H132" s="24"/>
      <c r="I132" s="47" t="s">
        <v>38</v>
      </c>
      <c r="J132" s="48">
        <f t="shared" si="12"/>
        <v>1</v>
      </c>
      <c r="K132" s="24" t="s">
        <v>39</v>
      </c>
      <c r="L132" s="24" t="s">
        <v>4</v>
      </c>
      <c r="M132" s="41"/>
      <c r="N132" s="24"/>
      <c r="O132" s="24"/>
      <c r="P132" s="46"/>
      <c r="Q132" s="24"/>
      <c r="R132" s="24"/>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59"/>
      <c r="BA132" s="42">
        <f>ROUND(total_amount_ba($B$2,$D$2,D132,F132,J132,K132,M132),0)</f>
        <v>2515</v>
      </c>
      <c r="BB132" s="60">
        <f t="shared" si="13"/>
        <v>2515</v>
      </c>
      <c r="BC132" s="56" t="str">
        <f t="shared" si="14"/>
        <v>INR  Two Thousand Five Hundred &amp; Fifteen  Only</v>
      </c>
      <c r="IA132" s="1">
        <v>12.02</v>
      </c>
      <c r="IB132" s="1" t="s">
        <v>99</v>
      </c>
      <c r="IC132" s="1" t="s">
        <v>364</v>
      </c>
      <c r="ID132" s="1">
        <v>6</v>
      </c>
      <c r="IE132" s="3" t="s">
        <v>52</v>
      </c>
    </row>
    <row r="133" spans="1:239" ht="71.25">
      <c r="A133" s="66">
        <v>12.03</v>
      </c>
      <c r="B133" s="67" t="s">
        <v>283</v>
      </c>
      <c r="C133" s="39" t="s">
        <v>365</v>
      </c>
      <c r="D133" s="68">
        <v>113.7</v>
      </c>
      <c r="E133" s="69" t="s">
        <v>66</v>
      </c>
      <c r="F133" s="70">
        <v>3.9</v>
      </c>
      <c r="G133" s="40"/>
      <c r="H133" s="24"/>
      <c r="I133" s="47" t="s">
        <v>38</v>
      </c>
      <c r="J133" s="48">
        <f t="shared" si="12"/>
        <v>1</v>
      </c>
      <c r="K133" s="24" t="s">
        <v>39</v>
      </c>
      <c r="L133" s="24" t="s">
        <v>4</v>
      </c>
      <c r="M133" s="41"/>
      <c r="N133" s="24"/>
      <c r="O133" s="24"/>
      <c r="P133" s="46"/>
      <c r="Q133" s="24"/>
      <c r="R133" s="2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59"/>
      <c r="BA133" s="42">
        <f>ROUND(total_amount_ba($B$2,$D$2,D133,F133,J133,K133,M133),0)</f>
        <v>443</v>
      </c>
      <c r="BB133" s="60">
        <f t="shared" si="13"/>
        <v>443</v>
      </c>
      <c r="BC133" s="56" t="str">
        <f t="shared" si="14"/>
        <v>INR  Four Hundred &amp; Forty Three  Only</v>
      </c>
      <c r="IA133" s="1">
        <v>12.03</v>
      </c>
      <c r="IB133" s="1" t="s">
        <v>283</v>
      </c>
      <c r="IC133" s="1" t="s">
        <v>365</v>
      </c>
      <c r="ID133" s="1">
        <v>113.7</v>
      </c>
      <c r="IE133" s="3" t="s">
        <v>66</v>
      </c>
    </row>
    <row r="134" spans="1:237" ht="15.75">
      <c r="A134" s="66">
        <v>13</v>
      </c>
      <c r="B134" s="67" t="s">
        <v>284</v>
      </c>
      <c r="C134" s="39" t="s">
        <v>366</v>
      </c>
      <c r="D134" s="80"/>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2"/>
      <c r="IA134" s="1">
        <v>13</v>
      </c>
      <c r="IB134" s="1" t="s">
        <v>284</v>
      </c>
      <c r="IC134" s="1" t="s">
        <v>366</v>
      </c>
    </row>
    <row r="135" spans="1:237" ht="71.25">
      <c r="A135" s="66">
        <v>13.01</v>
      </c>
      <c r="B135" s="67" t="s">
        <v>198</v>
      </c>
      <c r="C135" s="39" t="s">
        <v>367</v>
      </c>
      <c r="D135" s="80"/>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2"/>
      <c r="IA135" s="1">
        <v>13.01</v>
      </c>
      <c r="IB135" s="1" t="s">
        <v>198</v>
      </c>
      <c r="IC135" s="1" t="s">
        <v>367</v>
      </c>
    </row>
    <row r="136" spans="1:239" ht="28.5">
      <c r="A136" s="66">
        <v>13.02</v>
      </c>
      <c r="B136" s="67" t="s">
        <v>199</v>
      </c>
      <c r="C136" s="39" t="s">
        <v>368</v>
      </c>
      <c r="D136" s="68">
        <v>18.6</v>
      </c>
      <c r="E136" s="69" t="s">
        <v>64</v>
      </c>
      <c r="F136" s="70">
        <v>1759.84</v>
      </c>
      <c r="G136" s="40"/>
      <c r="H136" s="24"/>
      <c r="I136" s="47" t="s">
        <v>38</v>
      </c>
      <c r="J136" s="48">
        <f t="shared" si="12"/>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ROUND(total_amount_ba($B$2,$D$2,D136,F136,J136,K136,M136),0)</f>
        <v>32733</v>
      </c>
      <c r="BB136" s="60">
        <f t="shared" si="13"/>
        <v>32733</v>
      </c>
      <c r="BC136" s="56" t="str">
        <f t="shared" si="14"/>
        <v>INR  Thirty Two Thousand Seven Hundred &amp; Thirty Three  Only</v>
      </c>
      <c r="IA136" s="1">
        <v>13.02</v>
      </c>
      <c r="IB136" s="1" t="s">
        <v>199</v>
      </c>
      <c r="IC136" s="1" t="s">
        <v>368</v>
      </c>
      <c r="ID136" s="1">
        <v>18.6</v>
      </c>
      <c r="IE136" s="3" t="s">
        <v>64</v>
      </c>
    </row>
    <row r="137" spans="1:239" ht="28.5">
      <c r="A137" s="66">
        <v>13.03</v>
      </c>
      <c r="B137" s="67" t="s">
        <v>200</v>
      </c>
      <c r="C137" s="39" t="s">
        <v>369</v>
      </c>
      <c r="D137" s="68">
        <v>0.85</v>
      </c>
      <c r="E137" s="69" t="s">
        <v>64</v>
      </c>
      <c r="F137" s="70">
        <v>1086.89</v>
      </c>
      <c r="G137" s="40"/>
      <c r="H137" s="24"/>
      <c r="I137" s="47" t="s">
        <v>38</v>
      </c>
      <c r="J137" s="48">
        <f t="shared" si="12"/>
        <v>1</v>
      </c>
      <c r="K137" s="24" t="s">
        <v>39</v>
      </c>
      <c r="L137" s="24" t="s">
        <v>4</v>
      </c>
      <c r="M137" s="41"/>
      <c r="N137" s="24"/>
      <c r="O137" s="24"/>
      <c r="P137" s="46"/>
      <c r="Q137" s="24"/>
      <c r="R137" s="24"/>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59"/>
      <c r="BA137" s="42">
        <f>ROUND(total_amount_ba($B$2,$D$2,D137,F137,J137,K137,M137),0)</f>
        <v>924</v>
      </c>
      <c r="BB137" s="60">
        <f t="shared" si="13"/>
        <v>924</v>
      </c>
      <c r="BC137" s="56" t="str">
        <f t="shared" si="14"/>
        <v>INR  Nine Hundred &amp; Twenty Four  Only</v>
      </c>
      <c r="IA137" s="1">
        <v>13.03</v>
      </c>
      <c r="IB137" s="1" t="s">
        <v>200</v>
      </c>
      <c r="IC137" s="1" t="s">
        <v>369</v>
      </c>
      <c r="ID137" s="1">
        <v>0.85</v>
      </c>
      <c r="IE137" s="3" t="s">
        <v>64</v>
      </c>
    </row>
    <row r="138" spans="1:239" ht="85.5">
      <c r="A138" s="66">
        <v>13.04</v>
      </c>
      <c r="B138" s="67" t="s">
        <v>285</v>
      </c>
      <c r="C138" s="39" t="s">
        <v>370</v>
      </c>
      <c r="D138" s="68">
        <v>0.32</v>
      </c>
      <c r="E138" s="69" t="s">
        <v>64</v>
      </c>
      <c r="F138" s="70">
        <v>2567.38</v>
      </c>
      <c r="G138" s="40"/>
      <c r="H138" s="24"/>
      <c r="I138" s="47" t="s">
        <v>38</v>
      </c>
      <c r="J138" s="48">
        <f t="shared" si="12"/>
        <v>1</v>
      </c>
      <c r="K138" s="24" t="s">
        <v>39</v>
      </c>
      <c r="L138" s="24" t="s">
        <v>4</v>
      </c>
      <c r="M138" s="41"/>
      <c r="N138" s="24"/>
      <c r="O138" s="24"/>
      <c r="P138" s="46"/>
      <c r="Q138" s="24"/>
      <c r="R138" s="24"/>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59"/>
      <c r="BA138" s="42">
        <f>ROUND(total_amount_ba($B$2,$D$2,D138,F138,J138,K138,M138),0)</f>
        <v>822</v>
      </c>
      <c r="BB138" s="60">
        <f t="shared" si="13"/>
        <v>822</v>
      </c>
      <c r="BC138" s="56" t="str">
        <f t="shared" si="14"/>
        <v>INR  Eight Hundred &amp; Twenty Two  Only</v>
      </c>
      <c r="IA138" s="1">
        <v>13.04</v>
      </c>
      <c r="IB138" s="1" t="s">
        <v>285</v>
      </c>
      <c r="IC138" s="1" t="s">
        <v>370</v>
      </c>
      <c r="ID138" s="1">
        <v>0.32</v>
      </c>
      <c r="IE138" s="3" t="s">
        <v>64</v>
      </c>
    </row>
    <row r="139" spans="1:237" ht="85.5">
      <c r="A139" s="66">
        <v>13.05</v>
      </c>
      <c r="B139" s="67" t="s">
        <v>286</v>
      </c>
      <c r="C139" s="39" t="s">
        <v>371</v>
      </c>
      <c r="D139" s="80"/>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2"/>
      <c r="IA139" s="1">
        <v>13.05</v>
      </c>
      <c r="IB139" s="1" t="s">
        <v>286</v>
      </c>
      <c r="IC139" s="1" t="s">
        <v>371</v>
      </c>
    </row>
    <row r="140" spans="1:239" ht="28.5">
      <c r="A140" s="66">
        <v>13.06</v>
      </c>
      <c r="B140" s="67" t="s">
        <v>287</v>
      </c>
      <c r="C140" s="39" t="s">
        <v>372</v>
      </c>
      <c r="D140" s="68">
        <v>37.8</v>
      </c>
      <c r="E140" s="69" t="s">
        <v>64</v>
      </c>
      <c r="F140" s="70">
        <v>1489.21</v>
      </c>
      <c r="G140" s="40"/>
      <c r="H140" s="24"/>
      <c r="I140" s="47" t="s">
        <v>38</v>
      </c>
      <c r="J140" s="48">
        <f t="shared" si="12"/>
        <v>1</v>
      </c>
      <c r="K140" s="24" t="s">
        <v>39</v>
      </c>
      <c r="L140" s="24" t="s">
        <v>4</v>
      </c>
      <c r="M140" s="41"/>
      <c r="N140" s="24"/>
      <c r="O140" s="24"/>
      <c r="P140" s="46"/>
      <c r="Q140" s="24"/>
      <c r="R140" s="24"/>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59"/>
      <c r="BA140" s="42">
        <f>ROUND(total_amount_ba($B$2,$D$2,D140,F140,J140,K140,M140),0)</f>
        <v>56292</v>
      </c>
      <c r="BB140" s="60">
        <f t="shared" si="13"/>
        <v>56292</v>
      </c>
      <c r="BC140" s="56" t="str">
        <f t="shared" si="14"/>
        <v>INR  Fifty Six Thousand Two Hundred &amp; Ninety Two  Only</v>
      </c>
      <c r="IA140" s="1">
        <v>13.06</v>
      </c>
      <c r="IB140" s="1" t="s">
        <v>287</v>
      </c>
      <c r="IC140" s="1" t="s">
        <v>372</v>
      </c>
      <c r="ID140" s="1">
        <v>37.8</v>
      </c>
      <c r="IE140" s="3" t="s">
        <v>64</v>
      </c>
    </row>
    <row r="141" spans="1:237" ht="57">
      <c r="A141" s="66">
        <v>13.07</v>
      </c>
      <c r="B141" s="67" t="s">
        <v>288</v>
      </c>
      <c r="C141" s="39" t="s">
        <v>373</v>
      </c>
      <c r="D141" s="80"/>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2"/>
      <c r="IA141" s="1">
        <v>13.07</v>
      </c>
      <c r="IB141" s="1" t="s">
        <v>288</v>
      </c>
      <c r="IC141" s="1" t="s">
        <v>373</v>
      </c>
    </row>
    <row r="142" spans="1:239" ht="28.5">
      <c r="A142" s="66">
        <v>13.08</v>
      </c>
      <c r="B142" s="67" t="s">
        <v>289</v>
      </c>
      <c r="C142" s="39" t="s">
        <v>374</v>
      </c>
      <c r="D142" s="68">
        <v>3000</v>
      </c>
      <c r="E142" s="69" t="s">
        <v>326</v>
      </c>
      <c r="F142" s="70">
        <v>4841.95</v>
      </c>
      <c r="G142" s="40"/>
      <c r="H142" s="24"/>
      <c r="I142" s="47" t="s">
        <v>38</v>
      </c>
      <c r="J142" s="48">
        <f t="shared" si="12"/>
        <v>1</v>
      </c>
      <c r="K142" s="24" t="s">
        <v>39</v>
      </c>
      <c r="L142" s="24" t="s">
        <v>4</v>
      </c>
      <c r="M142" s="41"/>
      <c r="N142" s="24"/>
      <c r="O142" s="24"/>
      <c r="P142" s="46"/>
      <c r="Q142" s="24"/>
      <c r="R142" s="24"/>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59"/>
      <c r="BA142" s="42">
        <f>ROUND((total_amount_ba($B$2,$D$2,D142,F142,J142,K142,M142)/1000),0)</f>
        <v>14526</v>
      </c>
      <c r="BB142" s="60">
        <f t="shared" si="13"/>
        <v>14526</v>
      </c>
      <c r="BC142" s="56" t="str">
        <f t="shared" si="14"/>
        <v>INR  Fourteen Thousand Five Hundred &amp; Twenty Six  Only</v>
      </c>
      <c r="IA142" s="1">
        <v>13.08</v>
      </c>
      <c r="IB142" s="1" t="s">
        <v>289</v>
      </c>
      <c r="IC142" s="1" t="s">
        <v>374</v>
      </c>
      <c r="ID142" s="1">
        <v>3000</v>
      </c>
      <c r="IE142" s="3" t="s">
        <v>326</v>
      </c>
    </row>
    <row r="143" spans="1:237" ht="71.25">
      <c r="A143" s="66">
        <v>13.09</v>
      </c>
      <c r="B143" s="67" t="s">
        <v>100</v>
      </c>
      <c r="C143" s="39" t="s">
        <v>375</v>
      </c>
      <c r="D143" s="80"/>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2"/>
      <c r="IA143" s="1">
        <v>13.09</v>
      </c>
      <c r="IB143" s="1" t="s">
        <v>100</v>
      </c>
      <c r="IC143" s="1" t="s">
        <v>375</v>
      </c>
    </row>
    <row r="144" spans="1:239" ht="28.5">
      <c r="A144" s="66">
        <v>13.1</v>
      </c>
      <c r="B144" s="67" t="s">
        <v>201</v>
      </c>
      <c r="C144" s="39" t="s">
        <v>376</v>
      </c>
      <c r="D144" s="68">
        <v>1</v>
      </c>
      <c r="E144" s="69" t="s">
        <v>65</v>
      </c>
      <c r="F144" s="70">
        <v>265.4</v>
      </c>
      <c r="G144" s="40"/>
      <c r="H144" s="24"/>
      <c r="I144" s="47" t="s">
        <v>38</v>
      </c>
      <c r="J144" s="48">
        <f t="shared" si="12"/>
        <v>1</v>
      </c>
      <c r="K144" s="24" t="s">
        <v>39</v>
      </c>
      <c r="L144" s="24" t="s">
        <v>4</v>
      </c>
      <c r="M144" s="41"/>
      <c r="N144" s="24"/>
      <c r="O144" s="24"/>
      <c r="P144" s="46"/>
      <c r="Q144" s="24"/>
      <c r="R144" s="2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59"/>
      <c r="BA144" s="42">
        <f>ROUND(total_amount_ba($B$2,$D$2,D144,F144,J144,K144,M144),0)</f>
        <v>265</v>
      </c>
      <c r="BB144" s="60">
        <f t="shared" si="13"/>
        <v>265</v>
      </c>
      <c r="BC144" s="56" t="str">
        <f t="shared" si="14"/>
        <v>INR  Two Hundred &amp; Sixty Five  Only</v>
      </c>
      <c r="IA144" s="1">
        <v>13.1</v>
      </c>
      <c r="IB144" s="1" t="s">
        <v>201</v>
      </c>
      <c r="IC144" s="1" t="s">
        <v>376</v>
      </c>
      <c r="ID144" s="1">
        <v>1</v>
      </c>
      <c r="IE144" s="3" t="s">
        <v>65</v>
      </c>
    </row>
    <row r="145" spans="1:239" ht="28.5">
      <c r="A145" s="66">
        <v>13.11</v>
      </c>
      <c r="B145" s="67" t="s">
        <v>101</v>
      </c>
      <c r="C145" s="39" t="s">
        <v>377</v>
      </c>
      <c r="D145" s="68">
        <v>2</v>
      </c>
      <c r="E145" s="69" t="s">
        <v>65</v>
      </c>
      <c r="F145" s="70">
        <v>363.48</v>
      </c>
      <c r="G145" s="40"/>
      <c r="H145" s="24"/>
      <c r="I145" s="47" t="s">
        <v>38</v>
      </c>
      <c r="J145" s="48">
        <f t="shared" si="12"/>
        <v>1</v>
      </c>
      <c r="K145" s="24" t="s">
        <v>39</v>
      </c>
      <c r="L145" s="24" t="s">
        <v>4</v>
      </c>
      <c r="M145" s="41"/>
      <c r="N145" s="24"/>
      <c r="O145" s="24"/>
      <c r="P145" s="46"/>
      <c r="Q145" s="24"/>
      <c r="R145" s="24"/>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59"/>
      <c r="BA145" s="42">
        <f>ROUND(total_amount_ba($B$2,$D$2,D145,F145,J145,K145,M145),0)</f>
        <v>727</v>
      </c>
      <c r="BB145" s="60">
        <f t="shared" si="13"/>
        <v>727</v>
      </c>
      <c r="BC145" s="56" t="str">
        <f t="shared" si="14"/>
        <v>INR  Seven Hundred &amp; Twenty Seven  Only</v>
      </c>
      <c r="IA145" s="1">
        <v>13.11</v>
      </c>
      <c r="IB145" s="1" t="s">
        <v>101</v>
      </c>
      <c r="IC145" s="1" t="s">
        <v>377</v>
      </c>
      <c r="ID145" s="1">
        <v>2</v>
      </c>
      <c r="IE145" s="3" t="s">
        <v>65</v>
      </c>
    </row>
    <row r="146" spans="1:237" ht="57">
      <c r="A146" s="70">
        <v>13.12</v>
      </c>
      <c r="B146" s="67" t="s">
        <v>290</v>
      </c>
      <c r="C146" s="39" t="s">
        <v>378</v>
      </c>
      <c r="D146" s="80"/>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2"/>
      <c r="IA146" s="1">
        <v>13.12</v>
      </c>
      <c r="IB146" s="1" t="s">
        <v>290</v>
      </c>
      <c r="IC146" s="1" t="s">
        <v>378</v>
      </c>
    </row>
    <row r="147" spans="1:239" ht="28.5">
      <c r="A147" s="66">
        <v>13.13</v>
      </c>
      <c r="B147" s="67" t="s">
        <v>291</v>
      </c>
      <c r="C147" s="39" t="s">
        <v>379</v>
      </c>
      <c r="D147" s="68">
        <v>130</v>
      </c>
      <c r="E147" s="69" t="s">
        <v>52</v>
      </c>
      <c r="F147" s="70">
        <v>55.89</v>
      </c>
      <c r="G147" s="40"/>
      <c r="H147" s="24"/>
      <c r="I147" s="47" t="s">
        <v>38</v>
      </c>
      <c r="J147" s="48">
        <f t="shared" si="12"/>
        <v>1</v>
      </c>
      <c r="K147" s="24" t="s">
        <v>39</v>
      </c>
      <c r="L147" s="24" t="s">
        <v>4</v>
      </c>
      <c r="M147" s="41"/>
      <c r="N147" s="24"/>
      <c r="O147" s="24"/>
      <c r="P147" s="46"/>
      <c r="Q147" s="24"/>
      <c r="R147" s="24"/>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59"/>
      <c r="BA147" s="42">
        <f>ROUND(total_amount_ba($B$2,$D$2,D147,F147,J147,K147,M147),0)</f>
        <v>7266</v>
      </c>
      <c r="BB147" s="60">
        <f t="shared" si="13"/>
        <v>7266</v>
      </c>
      <c r="BC147" s="56" t="str">
        <f t="shared" si="14"/>
        <v>INR  Seven Thousand Two Hundred &amp; Sixty Six  Only</v>
      </c>
      <c r="IA147" s="1">
        <v>13.13</v>
      </c>
      <c r="IB147" s="1" t="s">
        <v>291</v>
      </c>
      <c r="IC147" s="1" t="s">
        <v>379</v>
      </c>
      <c r="ID147" s="1">
        <v>130</v>
      </c>
      <c r="IE147" s="3" t="s">
        <v>52</v>
      </c>
    </row>
    <row r="148" spans="1:239" ht="71.25">
      <c r="A148" s="66">
        <v>13.14</v>
      </c>
      <c r="B148" s="67" t="s">
        <v>202</v>
      </c>
      <c r="C148" s="39" t="s">
        <v>380</v>
      </c>
      <c r="D148" s="68">
        <v>4.58</v>
      </c>
      <c r="E148" s="69" t="s">
        <v>52</v>
      </c>
      <c r="F148" s="70">
        <v>39.5</v>
      </c>
      <c r="G148" s="40"/>
      <c r="H148" s="24"/>
      <c r="I148" s="47" t="s">
        <v>38</v>
      </c>
      <c r="J148" s="48">
        <f t="shared" si="12"/>
        <v>1</v>
      </c>
      <c r="K148" s="24" t="s">
        <v>39</v>
      </c>
      <c r="L148" s="24" t="s">
        <v>4</v>
      </c>
      <c r="M148" s="41"/>
      <c r="N148" s="24"/>
      <c r="O148" s="24"/>
      <c r="P148" s="46"/>
      <c r="Q148" s="24"/>
      <c r="R148" s="24"/>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59"/>
      <c r="BA148" s="42">
        <f>ROUND(total_amount_ba($B$2,$D$2,D148,F148,J148,K148,M148),0)</f>
        <v>181</v>
      </c>
      <c r="BB148" s="60">
        <f t="shared" si="13"/>
        <v>181</v>
      </c>
      <c r="BC148" s="56" t="str">
        <f t="shared" si="14"/>
        <v>INR  One Hundred &amp; Eighty One  Only</v>
      </c>
      <c r="IA148" s="1">
        <v>13.14</v>
      </c>
      <c r="IB148" s="1" t="s">
        <v>202</v>
      </c>
      <c r="IC148" s="1" t="s">
        <v>380</v>
      </c>
      <c r="ID148" s="1">
        <v>4.58</v>
      </c>
      <c r="IE148" s="3" t="s">
        <v>52</v>
      </c>
    </row>
    <row r="149" spans="1:239" ht="128.25">
      <c r="A149" s="66">
        <v>13.15</v>
      </c>
      <c r="B149" s="67" t="s">
        <v>292</v>
      </c>
      <c r="C149" s="39" t="s">
        <v>381</v>
      </c>
      <c r="D149" s="68">
        <v>86</v>
      </c>
      <c r="E149" s="69" t="s">
        <v>64</v>
      </c>
      <c r="F149" s="70">
        <v>192.32</v>
      </c>
      <c r="G149" s="40"/>
      <c r="H149" s="24"/>
      <c r="I149" s="47" t="s">
        <v>38</v>
      </c>
      <c r="J149" s="48">
        <f t="shared" si="12"/>
        <v>1</v>
      </c>
      <c r="K149" s="24" t="s">
        <v>39</v>
      </c>
      <c r="L149" s="24" t="s">
        <v>4</v>
      </c>
      <c r="M149" s="41"/>
      <c r="N149" s="24"/>
      <c r="O149" s="24"/>
      <c r="P149" s="46"/>
      <c r="Q149" s="24"/>
      <c r="R149" s="24"/>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59"/>
      <c r="BA149" s="42">
        <f>ROUND(total_amount_ba($B$2,$D$2,D149,F149,J149,K149,M149),0)</f>
        <v>16540</v>
      </c>
      <c r="BB149" s="60">
        <f t="shared" si="13"/>
        <v>16540</v>
      </c>
      <c r="BC149" s="56" t="str">
        <f t="shared" si="14"/>
        <v>INR  Sixteen Thousand Five Hundred &amp; Forty  Only</v>
      </c>
      <c r="IA149" s="1">
        <v>13.15</v>
      </c>
      <c r="IB149" s="1" t="s">
        <v>292</v>
      </c>
      <c r="IC149" s="1" t="s">
        <v>381</v>
      </c>
      <c r="ID149" s="1">
        <v>86</v>
      </c>
      <c r="IE149" s="3" t="s">
        <v>64</v>
      </c>
    </row>
    <row r="150" spans="1:237" ht="15.75">
      <c r="A150" s="66">
        <v>14</v>
      </c>
      <c r="B150" s="67" t="s">
        <v>293</v>
      </c>
      <c r="C150" s="39" t="s">
        <v>382</v>
      </c>
      <c r="D150" s="80"/>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2"/>
      <c r="IA150" s="1">
        <v>14</v>
      </c>
      <c r="IB150" s="1" t="s">
        <v>293</v>
      </c>
      <c r="IC150" s="1" t="s">
        <v>382</v>
      </c>
    </row>
    <row r="151" spans="1:239" ht="99.75">
      <c r="A151" s="66">
        <v>14.01</v>
      </c>
      <c r="B151" s="67" t="s">
        <v>294</v>
      </c>
      <c r="C151" s="39" t="s">
        <v>383</v>
      </c>
      <c r="D151" s="68">
        <v>6.5</v>
      </c>
      <c r="E151" s="69" t="s">
        <v>64</v>
      </c>
      <c r="F151" s="70">
        <v>6487.68</v>
      </c>
      <c r="G151" s="40"/>
      <c r="H151" s="24"/>
      <c r="I151" s="47" t="s">
        <v>38</v>
      </c>
      <c r="J151" s="48">
        <f t="shared" si="12"/>
        <v>1</v>
      </c>
      <c r="K151" s="24" t="s">
        <v>39</v>
      </c>
      <c r="L151" s="24" t="s">
        <v>4</v>
      </c>
      <c r="M151" s="41"/>
      <c r="N151" s="24"/>
      <c r="O151" s="24"/>
      <c r="P151" s="46"/>
      <c r="Q151" s="24"/>
      <c r="R151" s="24"/>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59"/>
      <c r="BA151" s="42">
        <f>ROUND(total_amount_ba($B$2,$D$2,D151,F151,J151,K151,M151),0)</f>
        <v>42170</v>
      </c>
      <c r="BB151" s="60">
        <f t="shared" si="13"/>
        <v>42170</v>
      </c>
      <c r="BC151" s="56" t="str">
        <f t="shared" si="14"/>
        <v>INR  Forty Two Thousand One Hundred &amp; Seventy  Only</v>
      </c>
      <c r="IA151" s="1">
        <v>14.01</v>
      </c>
      <c r="IB151" s="1" t="s">
        <v>294</v>
      </c>
      <c r="IC151" s="1" t="s">
        <v>383</v>
      </c>
      <c r="ID151" s="1">
        <v>6.5</v>
      </c>
      <c r="IE151" s="3" t="s">
        <v>64</v>
      </c>
    </row>
    <row r="152" spans="1:237" ht="15.75">
      <c r="A152" s="66">
        <v>15</v>
      </c>
      <c r="B152" s="67" t="s">
        <v>102</v>
      </c>
      <c r="C152" s="39" t="s">
        <v>384</v>
      </c>
      <c r="D152" s="80"/>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2"/>
      <c r="IA152" s="1">
        <v>15</v>
      </c>
      <c r="IB152" s="1" t="s">
        <v>102</v>
      </c>
      <c r="IC152" s="1" t="s">
        <v>384</v>
      </c>
    </row>
    <row r="153" spans="1:237" ht="128.25">
      <c r="A153" s="70">
        <v>15.01</v>
      </c>
      <c r="B153" s="67" t="s">
        <v>295</v>
      </c>
      <c r="C153" s="39" t="s">
        <v>385</v>
      </c>
      <c r="D153" s="80"/>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2"/>
      <c r="IA153" s="1">
        <v>15.01</v>
      </c>
      <c r="IB153" s="1" t="s">
        <v>295</v>
      </c>
      <c r="IC153" s="1" t="s">
        <v>385</v>
      </c>
    </row>
    <row r="154" spans="1:239" ht="28.5">
      <c r="A154" s="66">
        <v>15.02</v>
      </c>
      <c r="B154" s="67" t="s">
        <v>103</v>
      </c>
      <c r="C154" s="39" t="s">
        <v>386</v>
      </c>
      <c r="D154" s="68">
        <v>1</v>
      </c>
      <c r="E154" s="69" t="s">
        <v>65</v>
      </c>
      <c r="F154" s="70">
        <v>4919.64</v>
      </c>
      <c r="G154" s="40"/>
      <c r="H154" s="24"/>
      <c r="I154" s="47" t="s">
        <v>38</v>
      </c>
      <c r="J154" s="48">
        <f t="shared" si="12"/>
        <v>1</v>
      </c>
      <c r="K154" s="24" t="s">
        <v>39</v>
      </c>
      <c r="L154" s="24" t="s">
        <v>4</v>
      </c>
      <c r="M154" s="41"/>
      <c r="N154" s="24"/>
      <c r="O154" s="24"/>
      <c r="P154" s="46"/>
      <c r="Q154" s="24"/>
      <c r="R154" s="24"/>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59"/>
      <c r="BA154" s="42">
        <f>ROUND(total_amount_ba($B$2,$D$2,D154,F154,J154,K154,M154),0)</f>
        <v>4920</v>
      </c>
      <c r="BB154" s="60">
        <f t="shared" si="13"/>
        <v>4920</v>
      </c>
      <c r="BC154" s="56" t="str">
        <f t="shared" si="14"/>
        <v>INR  Four Thousand Nine Hundred &amp; Twenty  Only</v>
      </c>
      <c r="IA154" s="1">
        <v>15.02</v>
      </c>
      <c r="IB154" s="1" t="s">
        <v>103</v>
      </c>
      <c r="IC154" s="1" t="s">
        <v>386</v>
      </c>
      <c r="ID154" s="1">
        <v>1</v>
      </c>
      <c r="IE154" s="3" t="s">
        <v>65</v>
      </c>
    </row>
    <row r="155" spans="1:237" ht="42.75">
      <c r="A155" s="66">
        <v>15.03</v>
      </c>
      <c r="B155" s="67" t="s">
        <v>104</v>
      </c>
      <c r="C155" s="39" t="s">
        <v>387</v>
      </c>
      <c r="D155" s="80"/>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2"/>
      <c r="IA155" s="1">
        <v>15.03</v>
      </c>
      <c r="IB155" s="1" t="s">
        <v>104</v>
      </c>
      <c r="IC155" s="1" t="s">
        <v>387</v>
      </c>
    </row>
    <row r="156" spans="1:237" ht="15.75">
      <c r="A156" s="66">
        <v>15.04</v>
      </c>
      <c r="B156" s="67" t="s">
        <v>105</v>
      </c>
      <c r="C156" s="39" t="s">
        <v>388</v>
      </c>
      <c r="D156" s="80"/>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2"/>
      <c r="IA156" s="1">
        <v>15.04</v>
      </c>
      <c r="IB156" s="1" t="s">
        <v>105</v>
      </c>
      <c r="IC156" s="1" t="s">
        <v>388</v>
      </c>
    </row>
    <row r="157" spans="1:239" ht="15.75">
      <c r="A157" s="66">
        <v>15.05</v>
      </c>
      <c r="B157" s="67" t="s">
        <v>296</v>
      </c>
      <c r="C157" s="39" t="s">
        <v>389</v>
      </c>
      <c r="D157" s="68">
        <v>1</v>
      </c>
      <c r="E157" s="69" t="s">
        <v>65</v>
      </c>
      <c r="F157" s="70">
        <v>91.49</v>
      </c>
      <c r="G157" s="40"/>
      <c r="H157" s="24"/>
      <c r="I157" s="47" t="s">
        <v>38</v>
      </c>
      <c r="J157" s="48">
        <f t="shared" si="12"/>
        <v>1</v>
      </c>
      <c r="K157" s="24" t="s">
        <v>39</v>
      </c>
      <c r="L157" s="24" t="s">
        <v>4</v>
      </c>
      <c r="M157" s="41"/>
      <c r="N157" s="24"/>
      <c r="O157" s="24"/>
      <c r="P157" s="46"/>
      <c r="Q157" s="24"/>
      <c r="R157" s="24"/>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59"/>
      <c r="BA157" s="42">
        <f>ROUND(total_amount_ba($B$2,$D$2,D157,F157,J157,K157,M157),0)</f>
        <v>91</v>
      </c>
      <c r="BB157" s="60">
        <f t="shared" si="13"/>
        <v>91</v>
      </c>
      <c r="BC157" s="56" t="str">
        <f t="shared" si="14"/>
        <v>INR  Ninety One Only</v>
      </c>
      <c r="IA157" s="1">
        <v>15.05</v>
      </c>
      <c r="IB157" s="1" t="s">
        <v>296</v>
      </c>
      <c r="IC157" s="1" t="s">
        <v>389</v>
      </c>
      <c r="ID157" s="1">
        <v>1</v>
      </c>
      <c r="IE157" s="3" t="s">
        <v>65</v>
      </c>
    </row>
    <row r="158" spans="1:237" ht="28.5">
      <c r="A158" s="66">
        <v>15.06</v>
      </c>
      <c r="B158" s="67" t="s">
        <v>203</v>
      </c>
      <c r="C158" s="39" t="s">
        <v>390</v>
      </c>
      <c r="D158" s="80"/>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2"/>
      <c r="IA158" s="1">
        <v>15.06</v>
      </c>
      <c r="IB158" s="1" t="s">
        <v>203</v>
      </c>
      <c r="IC158" s="1" t="s">
        <v>390</v>
      </c>
    </row>
    <row r="159" spans="1:237" ht="15.75">
      <c r="A159" s="66">
        <v>15.07</v>
      </c>
      <c r="B159" s="67" t="s">
        <v>204</v>
      </c>
      <c r="C159" s="39" t="s">
        <v>391</v>
      </c>
      <c r="D159" s="80"/>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2"/>
      <c r="IA159" s="1">
        <v>15.07</v>
      </c>
      <c r="IB159" s="1" t="s">
        <v>204</v>
      </c>
      <c r="IC159" s="1" t="s">
        <v>391</v>
      </c>
    </row>
    <row r="160" spans="1:239" ht="28.5">
      <c r="A160" s="66">
        <v>15.08</v>
      </c>
      <c r="B160" s="67" t="s">
        <v>297</v>
      </c>
      <c r="C160" s="39" t="s">
        <v>392</v>
      </c>
      <c r="D160" s="68">
        <v>8</v>
      </c>
      <c r="E160" s="69" t="s">
        <v>74</v>
      </c>
      <c r="F160" s="70">
        <v>892.63</v>
      </c>
      <c r="G160" s="40"/>
      <c r="H160" s="24"/>
      <c r="I160" s="47" t="s">
        <v>38</v>
      </c>
      <c r="J160" s="48">
        <f t="shared" si="12"/>
        <v>1</v>
      </c>
      <c r="K160" s="24" t="s">
        <v>39</v>
      </c>
      <c r="L160" s="24" t="s">
        <v>4</v>
      </c>
      <c r="M160" s="41"/>
      <c r="N160" s="24"/>
      <c r="O160" s="24"/>
      <c r="P160" s="46"/>
      <c r="Q160" s="24"/>
      <c r="R160" s="24"/>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59"/>
      <c r="BA160" s="42">
        <f>ROUND(total_amount_ba($B$2,$D$2,D160,F160,J160,K160,M160),0)</f>
        <v>7141</v>
      </c>
      <c r="BB160" s="60">
        <f t="shared" si="13"/>
        <v>7141</v>
      </c>
      <c r="BC160" s="56" t="str">
        <f t="shared" si="14"/>
        <v>INR  Seven Thousand One Hundred &amp; Forty One  Only</v>
      </c>
      <c r="IA160" s="1">
        <v>15.08</v>
      </c>
      <c r="IB160" s="1" t="s">
        <v>297</v>
      </c>
      <c r="IC160" s="1" t="s">
        <v>392</v>
      </c>
      <c r="ID160" s="1">
        <v>8</v>
      </c>
      <c r="IE160" s="3" t="s">
        <v>74</v>
      </c>
    </row>
    <row r="161" spans="1:237" ht="57">
      <c r="A161" s="66">
        <v>15.09</v>
      </c>
      <c r="B161" s="67" t="s">
        <v>298</v>
      </c>
      <c r="C161" s="39" t="s">
        <v>393</v>
      </c>
      <c r="D161" s="80"/>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2"/>
      <c r="IA161" s="1">
        <v>15.09</v>
      </c>
      <c r="IB161" s="1" t="s">
        <v>298</v>
      </c>
      <c r="IC161" s="1" t="s">
        <v>393</v>
      </c>
    </row>
    <row r="162" spans="1:239" ht="28.5">
      <c r="A162" s="66">
        <v>15.1</v>
      </c>
      <c r="B162" s="67" t="s">
        <v>299</v>
      </c>
      <c r="C162" s="39" t="s">
        <v>394</v>
      </c>
      <c r="D162" s="68">
        <v>6</v>
      </c>
      <c r="E162" s="69" t="s">
        <v>65</v>
      </c>
      <c r="F162" s="70">
        <v>121.61</v>
      </c>
      <c r="G162" s="40"/>
      <c r="H162" s="24"/>
      <c r="I162" s="47" t="s">
        <v>38</v>
      </c>
      <c r="J162" s="48">
        <f t="shared" si="12"/>
        <v>1</v>
      </c>
      <c r="K162" s="24" t="s">
        <v>39</v>
      </c>
      <c r="L162" s="24" t="s">
        <v>4</v>
      </c>
      <c r="M162" s="41"/>
      <c r="N162" s="24"/>
      <c r="O162" s="24"/>
      <c r="P162" s="46"/>
      <c r="Q162" s="24"/>
      <c r="R162" s="24"/>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59"/>
      <c r="BA162" s="42">
        <f>ROUND(total_amount_ba($B$2,$D$2,D162,F162,J162,K162,M162),0)</f>
        <v>730</v>
      </c>
      <c r="BB162" s="60">
        <f t="shared" si="13"/>
        <v>730</v>
      </c>
      <c r="BC162" s="56" t="str">
        <f t="shared" si="14"/>
        <v>INR  Seven Hundred &amp; Thirty  Only</v>
      </c>
      <c r="IA162" s="1">
        <v>15.1</v>
      </c>
      <c r="IB162" s="1" t="s">
        <v>299</v>
      </c>
      <c r="IC162" s="1" t="s">
        <v>394</v>
      </c>
      <c r="ID162" s="1">
        <v>6</v>
      </c>
      <c r="IE162" s="3" t="s">
        <v>65</v>
      </c>
    </row>
    <row r="163" spans="1:237" ht="28.5">
      <c r="A163" s="66">
        <v>15.11</v>
      </c>
      <c r="B163" s="67" t="s">
        <v>205</v>
      </c>
      <c r="C163" s="39" t="s">
        <v>395</v>
      </c>
      <c r="D163" s="80"/>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2"/>
      <c r="IA163" s="1">
        <v>15.11</v>
      </c>
      <c r="IB163" s="1" t="s">
        <v>205</v>
      </c>
      <c r="IC163" s="1" t="s">
        <v>395</v>
      </c>
    </row>
    <row r="164" spans="1:237" ht="15.75">
      <c r="A164" s="66">
        <v>15.12</v>
      </c>
      <c r="B164" s="67" t="s">
        <v>204</v>
      </c>
      <c r="C164" s="39" t="s">
        <v>396</v>
      </c>
      <c r="D164" s="80"/>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2"/>
      <c r="IA164" s="1">
        <v>15.12</v>
      </c>
      <c r="IB164" s="1" t="s">
        <v>204</v>
      </c>
      <c r="IC164" s="1" t="s">
        <v>396</v>
      </c>
    </row>
    <row r="165" spans="1:239" ht="28.5">
      <c r="A165" s="66">
        <v>15.13</v>
      </c>
      <c r="B165" s="71" t="s">
        <v>300</v>
      </c>
      <c r="C165" s="39" t="s">
        <v>397</v>
      </c>
      <c r="D165" s="68">
        <v>2</v>
      </c>
      <c r="E165" s="69" t="s">
        <v>65</v>
      </c>
      <c r="F165" s="70">
        <v>362.07</v>
      </c>
      <c r="G165" s="40"/>
      <c r="H165" s="24"/>
      <c r="I165" s="47" t="s">
        <v>38</v>
      </c>
      <c r="J165" s="48">
        <f t="shared" si="12"/>
        <v>1</v>
      </c>
      <c r="K165" s="24" t="s">
        <v>39</v>
      </c>
      <c r="L165" s="24" t="s">
        <v>4</v>
      </c>
      <c r="M165" s="41"/>
      <c r="N165" s="24"/>
      <c r="O165" s="24"/>
      <c r="P165" s="46"/>
      <c r="Q165" s="24"/>
      <c r="R165" s="24"/>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59"/>
      <c r="BA165" s="42">
        <f>ROUND(total_amount_ba($B$2,$D$2,D165,F165,J165,K165,M165),0)</f>
        <v>724</v>
      </c>
      <c r="BB165" s="60">
        <f t="shared" si="13"/>
        <v>724</v>
      </c>
      <c r="BC165" s="56" t="str">
        <f t="shared" si="14"/>
        <v>INR  Seven Hundred &amp; Twenty Four  Only</v>
      </c>
      <c r="IA165" s="1">
        <v>15.13</v>
      </c>
      <c r="IB165" s="1" t="s">
        <v>300</v>
      </c>
      <c r="IC165" s="1" t="s">
        <v>397</v>
      </c>
      <c r="ID165" s="1">
        <v>2</v>
      </c>
      <c r="IE165" s="3" t="s">
        <v>65</v>
      </c>
    </row>
    <row r="166" spans="1:237" ht="15.75">
      <c r="A166" s="66">
        <v>15.14</v>
      </c>
      <c r="B166" s="71" t="s">
        <v>206</v>
      </c>
      <c r="C166" s="39" t="s">
        <v>398</v>
      </c>
      <c r="D166" s="80"/>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2"/>
      <c r="IA166" s="1">
        <v>15.14</v>
      </c>
      <c r="IB166" s="1" t="s">
        <v>206</v>
      </c>
      <c r="IC166" s="1" t="s">
        <v>398</v>
      </c>
    </row>
    <row r="167" spans="1:237" ht="15.75">
      <c r="A167" s="70">
        <v>15.15</v>
      </c>
      <c r="B167" s="67" t="s">
        <v>193</v>
      </c>
      <c r="C167" s="39" t="s">
        <v>399</v>
      </c>
      <c r="D167" s="80"/>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2"/>
      <c r="IA167" s="1">
        <v>15.15</v>
      </c>
      <c r="IB167" s="1" t="s">
        <v>193</v>
      </c>
      <c r="IC167" s="1" t="s">
        <v>399</v>
      </c>
    </row>
    <row r="168" spans="1:239" ht="28.5">
      <c r="A168" s="66">
        <v>15.16</v>
      </c>
      <c r="B168" s="67" t="s">
        <v>300</v>
      </c>
      <c r="C168" s="39" t="s">
        <v>400</v>
      </c>
      <c r="D168" s="68">
        <v>3</v>
      </c>
      <c r="E168" s="69" t="s">
        <v>65</v>
      </c>
      <c r="F168" s="70">
        <v>350.37</v>
      </c>
      <c r="G168" s="40"/>
      <c r="H168" s="24"/>
      <c r="I168" s="47" t="s">
        <v>38</v>
      </c>
      <c r="J168" s="48">
        <f t="shared" si="12"/>
        <v>1</v>
      </c>
      <c r="K168" s="24" t="s">
        <v>39</v>
      </c>
      <c r="L168" s="24" t="s">
        <v>4</v>
      </c>
      <c r="M168" s="41"/>
      <c r="N168" s="24"/>
      <c r="O168" s="24"/>
      <c r="P168" s="46"/>
      <c r="Q168" s="24"/>
      <c r="R168" s="24"/>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59"/>
      <c r="BA168" s="42">
        <f>ROUND(total_amount_ba($B$2,$D$2,D168,F168,J168,K168,M168),0)</f>
        <v>1051</v>
      </c>
      <c r="BB168" s="60">
        <f t="shared" si="13"/>
        <v>1051</v>
      </c>
      <c r="BC168" s="56" t="str">
        <f t="shared" si="14"/>
        <v>INR  One Thousand  &amp;Fifty One  Only</v>
      </c>
      <c r="IA168" s="1">
        <v>15.16</v>
      </c>
      <c r="IB168" s="1" t="s">
        <v>300</v>
      </c>
      <c r="IC168" s="1" t="s">
        <v>400</v>
      </c>
      <c r="ID168" s="1">
        <v>3</v>
      </c>
      <c r="IE168" s="3" t="s">
        <v>65</v>
      </c>
    </row>
    <row r="169" spans="1:237" ht="85.5">
      <c r="A169" s="66">
        <v>15.17</v>
      </c>
      <c r="B169" s="67" t="s">
        <v>207</v>
      </c>
      <c r="C169" s="39" t="s">
        <v>401</v>
      </c>
      <c r="D169" s="80"/>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2"/>
      <c r="IA169" s="1">
        <v>15.17</v>
      </c>
      <c r="IB169" s="1" t="s">
        <v>207</v>
      </c>
      <c r="IC169" s="1" t="s">
        <v>401</v>
      </c>
    </row>
    <row r="170" spans="1:237" ht="15.75">
      <c r="A170" s="70">
        <v>15.18</v>
      </c>
      <c r="B170" s="67" t="s">
        <v>208</v>
      </c>
      <c r="C170" s="39" t="s">
        <v>402</v>
      </c>
      <c r="D170" s="80"/>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2"/>
      <c r="IA170" s="1">
        <v>15.18</v>
      </c>
      <c r="IB170" s="1" t="s">
        <v>208</v>
      </c>
      <c r="IC170" s="1" t="s">
        <v>402</v>
      </c>
    </row>
    <row r="171" spans="1:239" ht="28.5">
      <c r="A171" s="66">
        <v>15.19</v>
      </c>
      <c r="B171" s="71" t="s">
        <v>209</v>
      </c>
      <c r="C171" s="39" t="s">
        <v>403</v>
      </c>
      <c r="D171" s="68">
        <v>1</v>
      </c>
      <c r="E171" s="69" t="s">
        <v>65</v>
      </c>
      <c r="F171" s="70">
        <v>1406.48</v>
      </c>
      <c r="G171" s="40"/>
      <c r="H171" s="24"/>
      <c r="I171" s="47" t="s">
        <v>38</v>
      </c>
      <c r="J171" s="48">
        <f t="shared" si="12"/>
        <v>1</v>
      </c>
      <c r="K171" s="24" t="s">
        <v>39</v>
      </c>
      <c r="L171" s="24" t="s">
        <v>4</v>
      </c>
      <c r="M171" s="41"/>
      <c r="N171" s="24"/>
      <c r="O171" s="24"/>
      <c r="P171" s="46"/>
      <c r="Q171" s="24"/>
      <c r="R171" s="24"/>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59"/>
      <c r="BA171" s="42">
        <f>ROUND(total_amount_ba($B$2,$D$2,D171,F171,J171,K171,M171),0)</f>
        <v>1406</v>
      </c>
      <c r="BB171" s="60">
        <f t="shared" si="13"/>
        <v>1406</v>
      </c>
      <c r="BC171" s="56" t="str">
        <f t="shared" si="14"/>
        <v>INR  One Thousand Four Hundred &amp; Six  Only</v>
      </c>
      <c r="IA171" s="1">
        <v>15.19</v>
      </c>
      <c r="IB171" s="1" t="s">
        <v>209</v>
      </c>
      <c r="IC171" s="1" t="s">
        <v>403</v>
      </c>
      <c r="ID171" s="1">
        <v>1</v>
      </c>
      <c r="IE171" s="3" t="s">
        <v>65</v>
      </c>
    </row>
    <row r="172" spans="1:237" ht="15.75">
      <c r="A172" s="66">
        <v>16</v>
      </c>
      <c r="B172" s="71" t="s">
        <v>106</v>
      </c>
      <c r="C172" s="39" t="s">
        <v>404</v>
      </c>
      <c r="D172" s="80"/>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2"/>
      <c r="IA172" s="1">
        <v>16</v>
      </c>
      <c r="IB172" s="1" t="s">
        <v>106</v>
      </c>
      <c r="IC172" s="1" t="s">
        <v>404</v>
      </c>
    </row>
    <row r="173" spans="1:237" ht="71.25">
      <c r="A173" s="70">
        <v>16.01</v>
      </c>
      <c r="B173" s="67" t="s">
        <v>301</v>
      </c>
      <c r="C173" s="39" t="s">
        <v>405</v>
      </c>
      <c r="D173" s="80"/>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2"/>
      <c r="IA173" s="1">
        <v>16.01</v>
      </c>
      <c r="IB173" s="1" t="s">
        <v>301</v>
      </c>
      <c r="IC173" s="1" t="s">
        <v>405</v>
      </c>
    </row>
    <row r="174" spans="1:239" ht="28.5">
      <c r="A174" s="66">
        <v>16.02</v>
      </c>
      <c r="B174" s="67" t="s">
        <v>107</v>
      </c>
      <c r="C174" s="39" t="s">
        <v>406</v>
      </c>
      <c r="D174" s="68">
        <v>4</v>
      </c>
      <c r="E174" s="69" t="s">
        <v>74</v>
      </c>
      <c r="F174" s="70">
        <v>266.68</v>
      </c>
      <c r="G174" s="40"/>
      <c r="H174" s="24"/>
      <c r="I174" s="47" t="s">
        <v>38</v>
      </c>
      <c r="J174" s="48">
        <f t="shared" si="12"/>
        <v>1</v>
      </c>
      <c r="K174" s="24" t="s">
        <v>39</v>
      </c>
      <c r="L174" s="24" t="s">
        <v>4</v>
      </c>
      <c r="M174" s="41"/>
      <c r="N174" s="24"/>
      <c r="O174" s="24"/>
      <c r="P174" s="46"/>
      <c r="Q174" s="24"/>
      <c r="R174" s="24"/>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59"/>
      <c r="BA174" s="42">
        <f>ROUND(total_amount_ba($B$2,$D$2,D174,F174,J174,K174,M174),0)</f>
        <v>1067</v>
      </c>
      <c r="BB174" s="60">
        <f t="shared" si="13"/>
        <v>1067</v>
      </c>
      <c r="BC174" s="56" t="str">
        <f t="shared" si="14"/>
        <v>INR  One Thousand  &amp;Sixty Seven  Only</v>
      </c>
      <c r="IA174" s="1">
        <v>16.02</v>
      </c>
      <c r="IB174" s="1" t="s">
        <v>107</v>
      </c>
      <c r="IC174" s="1" t="s">
        <v>406</v>
      </c>
      <c r="ID174" s="1">
        <v>4</v>
      </c>
      <c r="IE174" s="3" t="s">
        <v>74</v>
      </c>
    </row>
    <row r="175" spans="1:239" ht="28.5">
      <c r="A175" s="66">
        <v>16.03</v>
      </c>
      <c r="B175" s="67" t="s">
        <v>108</v>
      </c>
      <c r="C175" s="39" t="s">
        <v>407</v>
      </c>
      <c r="D175" s="68">
        <v>8</v>
      </c>
      <c r="E175" s="69" t="s">
        <v>74</v>
      </c>
      <c r="F175" s="70">
        <v>327.35</v>
      </c>
      <c r="G175" s="40"/>
      <c r="H175" s="24"/>
      <c r="I175" s="47" t="s">
        <v>38</v>
      </c>
      <c r="J175" s="48">
        <f t="shared" si="12"/>
        <v>1</v>
      </c>
      <c r="K175" s="24" t="s">
        <v>39</v>
      </c>
      <c r="L175" s="24" t="s">
        <v>4</v>
      </c>
      <c r="M175" s="41"/>
      <c r="N175" s="24"/>
      <c r="O175" s="24"/>
      <c r="P175" s="46"/>
      <c r="Q175" s="24"/>
      <c r="R175" s="24"/>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59"/>
      <c r="BA175" s="42">
        <f>ROUND(total_amount_ba($B$2,$D$2,D175,F175,J175,K175,M175),0)</f>
        <v>2619</v>
      </c>
      <c r="BB175" s="60">
        <f t="shared" si="13"/>
        <v>2619</v>
      </c>
      <c r="BC175" s="56" t="str">
        <f t="shared" si="14"/>
        <v>INR  Two Thousand Six Hundred &amp; Nineteen  Only</v>
      </c>
      <c r="IA175" s="1">
        <v>16.03</v>
      </c>
      <c r="IB175" s="1" t="s">
        <v>108</v>
      </c>
      <c r="IC175" s="1" t="s">
        <v>407</v>
      </c>
      <c r="ID175" s="1">
        <v>8</v>
      </c>
      <c r="IE175" s="3" t="s">
        <v>74</v>
      </c>
    </row>
    <row r="176" spans="1:237" ht="71.25">
      <c r="A176" s="70">
        <v>16.04</v>
      </c>
      <c r="B176" s="67" t="s">
        <v>109</v>
      </c>
      <c r="C176" s="39" t="s">
        <v>408</v>
      </c>
      <c r="D176" s="80"/>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2"/>
      <c r="IA176" s="1">
        <v>16.04</v>
      </c>
      <c r="IB176" s="1" t="s">
        <v>109</v>
      </c>
      <c r="IC176" s="1" t="s">
        <v>408</v>
      </c>
    </row>
    <row r="177" spans="1:239" ht="28.5">
      <c r="A177" s="66">
        <v>16.05</v>
      </c>
      <c r="B177" s="71" t="s">
        <v>110</v>
      </c>
      <c r="C177" s="39" t="s">
        <v>409</v>
      </c>
      <c r="D177" s="68">
        <v>1</v>
      </c>
      <c r="E177" s="69" t="s">
        <v>65</v>
      </c>
      <c r="F177" s="70">
        <v>663.83</v>
      </c>
      <c r="G177" s="40"/>
      <c r="H177" s="24"/>
      <c r="I177" s="47" t="s">
        <v>38</v>
      </c>
      <c r="J177" s="48">
        <f t="shared" si="12"/>
        <v>1</v>
      </c>
      <c r="K177" s="24" t="s">
        <v>39</v>
      </c>
      <c r="L177" s="24" t="s">
        <v>4</v>
      </c>
      <c r="M177" s="41"/>
      <c r="N177" s="24"/>
      <c r="O177" s="24"/>
      <c r="P177" s="46"/>
      <c r="Q177" s="24"/>
      <c r="R177" s="24"/>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59"/>
      <c r="BA177" s="42">
        <f>ROUND(total_amount_ba($B$2,$D$2,D177,F177,J177,K177,M177),0)</f>
        <v>664</v>
      </c>
      <c r="BB177" s="60">
        <f t="shared" si="13"/>
        <v>664</v>
      </c>
      <c r="BC177" s="56" t="str">
        <f t="shared" si="14"/>
        <v>INR  Six Hundred &amp; Sixty Four  Only</v>
      </c>
      <c r="IA177" s="1">
        <v>16.05</v>
      </c>
      <c r="IB177" s="1" t="s">
        <v>110</v>
      </c>
      <c r="IC177" s="1" t="s">
        <v>409</v>
      </c>
      <c r="ID177" s="1">
        <v>1</v>
      </c>
      <c r="IE177" s="3" t="s">
        <v>65</v>
      </c>
    </row>
    <row r="178" spans="1:237" ht="42.75">
      <c r="A178" s="66">
        <v>16.06</v>
      </c>
      <c r="B178" s="71" t="s">
        <v>111</v>
      </c>
      <c r="C178" s="39" t="s">
        <v>410</v>
      </c>
      <c r="D178" s="80"/>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2"/>
      <c r="IA178" s="1">
        <v>16.06</v>
      </c>
      <c r="IB178" s="1" t="s">
        <v>111</v>
      </c>
      <c r="IC178" s="1" t="s">
        <v>410</v>
      </c>
    </row>
    <row r="179" spans="1:239" ht="28.5">
      <c r="A179" s="70">
        <v>16.07</v>
      </c>
      <c r="B179" s="67" t="s">
        <v>302</v>
      </c>
      <c r="C179" s="39" t="s">
        <v>411</v>
      </c>
      <c r="D179" s="68">
        <v>1</v>
      </c>
      <c r="E179" s="69" t="s">
        <v>65</v>
      </c>
      <c r="F179" s="70">
        <v>466.76</v>
      </c>
      <c r="G179" s="40"/>
      <c r="H179" s="24"/>
      <c r="I179" s="47" t="s">
        <v>38</v>
      </c>
      <c r="J179" s="48">
        <f t="shared" si="12"/>
        <v>1</v>
      </c>
      <c r="K179" s="24" t="s">
        <v>39</v>
      </c>
      <c r="L179" s="24" t="s">
        <v>4</v>
      </c>
      <c r="M179" s="41"/>
      <c r="N179" s="24"/>
      <c r="O179" s="24"/>
      <c r="P179" s="46"/>
      <c r="Q179" s="24"/>
      <c r="R179" s="24"/>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59"/>
      <c r="BA179" s="42">
        <f>ROUND(total_amount_ba($B$2,$D$2,D179,F179,J179,K179,M179),0)</f>
        <v>467</v>
      </c>
      <c r="BB179" s="60">
        <f t="shared" si="13"/>
        <v>467</v>
      </c>
      <c r="BC179" s="56" t="str">
        <f t="shared" si="14"/>
        <v>INR  Four Hundred &amp; Sixty Seven  Only</v>
      </c>
      <c r="IA179" s="1">
        <v>16.07</v>
      </c>
      <c r="IB179" s="1" t="s">
        <v>302</v>
      </c>
      <c r="IC179" s="1" t="s">
        <v>411</v>
      </c>
      <c r="ID179" s="1">
        <v>1</v>
      </c>
      <c r="IE179" s="3" t="s">
        <v>65</v>
      </c>
    </row>
    <row r="180" spans="1:237" ht="57">
      <c r="A180" s="66">
        <v>16.08</v>
      </c>
      <c r="B180" s="67" t="s">
        <v>303</v>
      </c>
      <c r="C180" s="39" t="s">
        <v>412</v>
      </c>
      <c r="D180" s="80"/>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2"/>
      <c r="IA180" s="1">
        <v>16.08</v>
      </c>
      <c r="IB180" s="1" t="s">
        <v>303</v>
      </c>
      <c r="IC180" s="1" t="s">
        <v>412</v>
      </c>
    </row>
    <row r="181" spans="1:239" ht="28.5">
      <c r="A181" s="66">
        <v>16.09</v>
      </c>
      <c r="B181" s="67" t="s">
        <v>112</v>
      </c>
      <c r="C181" s="39" t="s">
        <v>413</v>
      </c>
      <c r="D181" s="68">
        <v>1</v>
      </c>
      <c r="E181" s="69" t="s">
        <v>65</v>
      </c>
      <c r="F181" s="70">
        <v>626.96</v>
      </c>
      <c r="G181" s="40"/>
      <c r="H181" s="24"/>
      <c r="I181" s="47" t="s">
        <v>38</v>
      </c>
      <c r="J181" s="48">
        <f t="shared" si="12"/>
        <v>1</v>
      </c>
      <c r="K181" s="24" t="s">
        <v>39</v>
      </c>
      <c r="L181" s="24" t="s">
        <v>4</v>
      </c>
      <c r="M181" s="41"/>
      <c r="N181" s="24"/>
      <c r="O181" s="24"/>
      <c r="P181" s="46"/>
      <c r="Q181" s="24"/>
      <c r="R181" s="24"/>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59"/>
      <c r="BA181" s="42">
        <f>ROUND(total_amount_ba($B$2,$D$2,D181,F181,J181,K181,M181),0)</f>
        <v>627</v>
      </c>
      <c r="BB181" s="60">
        <f t="shared" si="13"/>
        <v>627</v>
      </c>
      <c r="BC181" s="56" t="str">
        <f t="shared" si="14"/>
        <v>INR  Six Hundred &amp; Twenty Seven  Only</v>
      </c>
      <c r="IA181" s="1">
        <v>16.09</v>
      </c>
      <c r="IB181" s="1" t="s">
        <v>112</v>
      </c>
      <c r="IC181" s="1" t="s">
        <v>413</v>
      </c>
      <c r="ID181" s="1">
        <v>1</v>
      </c>
      <c r="IE181" s="3" t="s">
        <v>65</v>
      </c>
    </row>
    <row r="182" spans="1:237" ht="28.5">
      <c r="A182" s="70">
        <v>16.1</v>
      </c>
      <c r="B182" s="67" t="s">
        <v>210</v>
      </c>
      <c r="C182" s="39" t="s">
        <v>414</v>
      </c>
      <c r="D182" s="80"/>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2"/>
      <c r="IA182" s="1">
        <v>16.1</v>
      </c>
      <c r="IB182" s="1" t="s">
        <v>210</v>
      </c>
      <c r="IC182" s="1" t="s">
        <v>414</v>
      </c>
    </row>
    <row r="183" spans="1:239" ht="28.5">
      <c r="A183" s="66">
        <v>16.11</v>
      </c>
      <c r="B183" s="71" t="s">
        <v>211</v>
      </c>
      <c r="C183" s="39" t="s">
        <v>415</v>
      </c>
      <c r="D183" s="68">
        <v>3</v>
      </c>
      <c r="E183" s="69" t="s">
        <v>65</v>
      </c>
      <c r="F183" s="70">
        <v>317.75</v>
      </c>
      <c r="G183" s="40"/>
      <c r="H183" s="24"/>
      <c r="I183" s="47" t="s">
        <v>38</v>
      </c>
      <c r="J183" s="48">
        <f t="shared" si="12"/>
        <v>1</v>
      </c>
      <c r="K183" s="24" t="s">
        <v>39</v>
      </c>
      <c r="L183" s="24" t="s">
        <v>4</v>
      </c>
      <c r="M183" s="41"/>
      <c r="N183" s="24"/>
      <c r="O183" s="24"/>
      <c r="P183" s="46"/>
      <c r="Q183" s="24"/>
      <c r="R183" s="24"/>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59"/>
      <c r="BA183" s="42">
        <f>ROUND(total_amount_ba($B$2,$D$2,D183,F183,J183,K183,M183),0)</f>
        <v>953</v>
      </c>
      <c r="BB183" s="60">
        <f t="shared" si="13"/>
        <v>953</v>
      </c>
      <c r="BC183" s="56" t="str">
        <f t="shared" si="14"/>
        <v>INR  Nine Hundred &amp; Fifty Three  Only</v>
      </c>
      <c r="IA183" s="1">
        <v>16.11</v>
      </c>
      <c r="IB183" s="1" t="s">
        <v>211</v>
      </c>
      <c r="IC183" s="1" t="s">
        <v>415</v>
      </c>
      <c r="ID183" s="1">
        <v>3</v>
      </c>
      <c r="IE183" s="3" t="s">
        <v>65</v>
      </c>
    </row>
    <row r="184" spans="1:239" ht="128.25">
      <c r="A184" s="66">
        <v>16.12</v>
      </c>
      <c r="B184" s="71" t="s">
        <v>304</v>
      </c>
      <c r="C184" s="39" t="s">
        <v>416</v>
      </c>
      <c r="D184" s="68">
        <v>16</v>
      </c>
      <c r="E184" s="69" t="s">
        <v>65</v>
      </c>
      <c r="F184" s="70">
        <v>330.64</v>
      </c>
      <c r="G184" s="40"/>
      <c r="H184" s="24"/>
      <c r="I184" s="47" t="s">
        <v>38</v>
      </c>
      <c r="J184" s="48">
        <f t="shared" si="12"/>
        <v>1</v>
      </c>
      <c r="K184" s="24" t="s">
        <v>39</v>
      </c>
      <c r="L184" s="24" t="s">
        <v>4</v>
      </c>
      <c r="M184" s="41"/>
      <c r="N184" s="24"/>
      <c r="O184" s="24"/>
      <c r="P184" s="46"/>
      <c r="Q184" s="24"/>
      <c r="R184" s="24"/>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59"/>
      <c r="BA184" s="42">
        <f>ROUND(total_amount_ba($B$2,$D$2,D184,F184,J184,K184,M184),0)</f>
        <v>5290</v>
      </c>
      <c r="BB184" s="60">
        <f t="shared" si="13"/>
        <v>5290</v>
      </c>
      <c r="BC184" s="56" t="str">
        <f t="shared" si="14"/>
        <v>INR  Five Thousand Two Hundred &amp; Ninety  Only</v>
      </c>
      <c r="IA184" s="1">
        <v>16.12</v>
      </c>
      <c r="IB184" s="1" t="s">
        <v>304</v>
      </c>
      <c r="IC184" s="1" t="s">
        <v>416</v>
      </c>
      <c r="ID184" s="1">
        <v>16</v>
      </c>
      <c r="IE184" s="3" t="s">
        <v>65</v>
      </c>
    </row>
    <row r="185" spans="1:239" ht="57">
      <c r="A185" s="70">
        <v>16.13</v>
      </c>
      <c r="B185" s="67" t="s">
        <v>305</v>
      </c>
      <c r="C185" s="39" t="s">
        <v>417</v>
      </c>
      <c r="D185" s="68">
        <v>26</v>
      </c>
      <c r="E185" s="69" t="s">
        <v>74</v>
      </c>
      <c r="F185" s="70">
        <v>150.63</v>
      </c>
      <c r="G185" s="40"/>
      <c r="H185" s="24"/>
      <c r="I185" s="47" t="s">
        <v>38</v>
      </c>
      <c r="J185" s="48">
        <f t="shared" si="12"/>
        <v>1</v>
      </c>
      <c r="K185" s="24" t="s">
        <v>39</v>
      </c>
      <c r="L185" s="24" t="s">
        <v>4</v>
      </c>
      <c r="M185" s="41"/>
      <c r="N185" s="24"/>
      <c r="O185" s="24"/>
      <c r="P185" s="46"/>
      <c r="Q185" s="24"/>
      <c r="R185" s="24"/>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59"/>
      <c r="BA185" s="42">
        <f>ROUND(total_amount_ba($B$2,$D$2,D185,F185,J185,K185,M185),0)</f>
        <v>3916</v>
      </c>
      <c r="BB185" s="60">
        <f t="shared" si="13"/>
        <v>3916</v>
      </c>
      <c r="BC185" s="56" t="str">
        <f t="shared" si="14"/>
        <v>INR  Three Thousand Nine Hundred &amp; Sixteen  Only</v>
      </c>
      <c r="IA185" s="1">
        <v>16.13</v>
      </c>
      <c r="IB185" s="1" t="s">
        <v>305</v>
      </c>
      <c r="IC185" s="1" t="s">
        <v>417</v>
      </c>
      <c r="ID185" s="1">
        <v>26</v>
      </c>
      <c r="IE185" s="3" t="s">
        <v>74</v>
      </c>
    </row>
    <row r="186" spans="1:237" ht="15.75">
      <c r="A186" s="66">
        <v>17</v>
      </c>
      <c r="B186" s="67" t="s">
        <v>306</v>
      </c>
      <c r="C186" s="39" t="s">
        <v>418</v>
      </c>
      <c r="D186" s="80"/>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2"/>
      <c r="IA186" s="1">
        <v>17</v>
      </c>
      <c r="IB186" s="1" t="s">
        <v>306</v>
      </c>
      <c r="IC186" s="1" t="s">
        <v>418</v>
      </c>
    </row>
    <row r="187" spans="1:237" ht="85.5">
      <c r="A187" s="66">
        <v>17.01</v>
      </c>
      <c r="B187" s="67" t="s">
        <v>307</v>
      </c>
      <c r="C187" s="39" t="s">
        <v>419</v>
      </c>
      <c r="D187" s="80"/>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2"/>
      <c r="IA187" s="1">
        <v>17.01</v>
      </c>
      <c r="IB187" s="1" t="s">
        <v>307</v>
      </c>
      <c r="IC187" s="1" t="s">
        <v>419</v>
      </c>
    </row>
    <row r="188" spans="1:239" ht="28.5">
      <c r="A188" s="70">
        <v>17.02</v>
      </c>
      <c r="B188" s="67" t="s">
        <v>308</v>
      </c>
      <c r="C188" s="39" t="s">
        <v>420</v>
      </c>
      <c r="D188" s="68">
        <v>8</v>
      </c>
      <c r="E188" s="69" t="s">
        <v>74</v>
      </c>
      <c r="F188" s="70">
        <v>785.18</v>
      </c>
      <c r="G188" s="40"/>
      <c r="H188" s="24"/>
      <c r="I188" s="47" t="s">
        <v>38</v>
      </c>
      <c r="J188" s="48">
        <f t="shared" si="12"/>
        <v>1</v>
      </c>
      <c r="K188" s="24" t="s">
        <v>39</v>
      </c>
      <c r="L188" s="24" t="s">
        <v>4</v>
      </c>
      <c r="M188" s="41"/>
      <c r="N188" s="24"/>
      <c r="O188" s="24"/>
      <c r="P188" s="46"/>
      <c r="Q188" s="24"/>
      <c r="R188" s="24"/>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59"/>
      <c r="BA188" s="42">
        <f>ROUND(total_amount_ba($B$2,$D$2,D188,F188,J188,K188,M188),0)</f>
        <v>6281</v>
      </c>
      <c r="BB188" s="60">
        <f t="shared" si="13"/>
        <v>6281</v>
      </c>
      <c r="BC188" s="56" t="str">
        <f t="shared" si="14"/>
        <v>INR  Six Thousand Two Hundred &amp; Eighty One  Only</v>
      </c>
      <c r="IA188" s="1">
        <v>17.02</v>
      </c>
      <c r="IB188" s="1" t="s">
        <v>308</v>
      </c>
      <c r="IC188" s="1" t="s">
        <v>420</v>
      </c>
      <c r="ID188" s="1">
        <v>8</v>
      </c>
      <c r="IE188" s="3" t="s">
        <v>74</v>
      </c>
    </row>
    <row r="189" spans="1:237" ht="270.75">
      <c r="A189" s="66">
        <v>17.03</v>
      </c>
      <c r="B189" s="71" t="s">
        <v>309</v>
      </c>
      <c r="C189" s="39" t="s">
        <v>421</v>
      </c>
      <c r="D189" s="80"/>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2"/>
      <c r="IA189" s="1">
        <v>17.03</v>
      </c>
      <c r="IB189" s="1" t="s">
        <v>309</v>
      </c>
      <c r="IC189" s="1" t="s">
        <v>421</v>
      </c>
    </row>
    <row r="190" spans="1:237" ht="99.75">
      <c r="A190" s="66">
        <v>17.04</v>
      </c>
      <c r="B190" s="71" t="s">
        <v>310</v>
      </c>
      <c r="C190" s="39" t="s">
        <v>422</v>
      </c>
      <c r="D190" s="80"/>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2"/>
      <c r="IA190" s="1">
        <v>17.04</v>
      </c>
      <c r="IB190" s="1" t="s">
        <v>310</v>
      </c>
      <c r="IC190" s="1" t="s">
        <v>422</v>
      </c>
    </row>
    <row r="191" spans="1:239" ht="42.75">
      <c r="A191" s="70">
        <v>17.05</v>
      </c>
      <c r="B191" s="67" t="s">
        <v>311</v>
      </c>
      <c r="C191" s="39" t="s">
        <v>423</v>
      </c>
      <c r="D191" s="68">
        <v>1</v>
      </c>
      <c r="E191" s="69" t="s">
        <v>65</v>
      </c>
      <c r="F191" s="70">
        <v>10247.34</v>
      </c>
      <c r="G191" s="40"/>
      <c r="H191" s="24"/>
      <c r="I191" s="47" t="s">
        <v>38</v>
      </c>
      <c r="J191" s="48">
        <f t="shared" si="12"/>
        <v>1</v>
      </c>
      <c r="K191" s="24" t="s">
        <v>39</v>
      </c>
      <c r="L191" s="24" t="s">
        <v>4</v>
      </c>
      <c r="M191" s="41"/>
      <c r="N191" s="24"/>
      <c r="O191" s="24"/>
      <c r="P191" s="46"/>
      <c r="Q191" s="24"/>
      <c r="R191" s="24"/>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59"/>
      <c r="BA191" s="42">
        <f>ROUND(total_amount_ba($B$2,$D$2,D191,F191,J191,K191,M191),0)</f>
        <v>10247</v>
      </c>
      <c r="BB191" s="60">
        <f t="shared" si="13"/>
        <v>10247</v>
      </c>
      <c r="BC191" s="56" t="str">
        <f t="shared" si="14"/>
        <v>INR  Ten Thousand Two Hundred &amp; Forty Seven  Only</v>
      </c>
      <c r="IA191" s="1">
        <v>17.05</v>
      </c>
      <c r="IB191" s="1" t="s">
        <v>311</v>
      </c>
      <c r="IC191" s="1" t="s">
        <v>423</v>
      </c>
      <c r="ID191" s="1">
        <v>1</v>
      </c>
      <c r="IE191" s="3" t="s">
        <v>65</v>
      </c>
    </row>
    <row r="192" spans="1:237" ht="171">
      <c r="A192" s="66">
        <v>17.06</v>
      </c>
      <c r="B192" s="67" t="s">
        <v>312</v>
      </c>
      <c r="C192" s="39" t="s">
        <v>424</v>
      </c>
      <c r="D192" s="80"/>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2"/>
      <c r="IA192" s="1">
        <v>17.06</v>
      </c>
      <c r="IB192" s="1" t="s">
        <v>312</v>
      </c>
      <c r="IC192" s="1" t="s">
        <v>424</v>
      </c>
    </row>
    <row r="193" spans="1:239" ht="28.5">
      <c r="A193" s="66">
        <v>17.07</v>
      </c>
      <c r="B193" s="67" t="s">
        <v>313</v>
      </c>
      <c r="C193" s="39" t="s">
        <v>425</v>
      </c>
      <c r="D193" s="68">
        <v>1</v>
      </c>
      <c r="E193" s="69" t="s">
        <v>65</v>
      </c>
      <c r="F193" s="70">
        <v>599.47</v>
      </c>
      <c r="G193" s="40"/>
      <c r="H193" s="24"/>
      <c r="I193" s="47" t="s">
        <v>38</v>
      </c>
      <c r="J193" s="48">
        <f t="shared" si="12"/>
        <v>1</v>
      </c>
      <c r="K193" s="24" t="s">
        <v>39</v>
      </c>
      <c r="L193" s="24" t="s">
        <v>4</v>
      </c>
      <c r="M193" s="41"/>
      <c r="N193" s="24"/>
      <c r="O193" s="24"/>
      <c r="P193" s="46"/>
      <c r="Q193" s="24"/>
      <c r="R193" s="24"/>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59"/>
      <c r="BA193" s="42">
        <f>ROUND(total_amount_ba($B$2,$D$2,D193,F193,J193,K193,M193),0)</f>
        <v>599</v>
      </c>
      <c r="BB193" s="60">
        <f t="shared" si="13"/>
        <v>599</v>
      </c>
      <c r="BC193" s="56" t="str">
        <f t="shared" si="14"/>
        <v>INR  Five Hundred &amp; Ninety Nine  Only</v>
      </c>
      <c r="IA193" s="1">
        <v>17.07</v>
      </c>
      <c r="IB193" s="1" t="s">
        <v>313</v>
      </c>
      <c r="IC193" s="1" t="s">
        <v>425</v>
      </c>
      <c r="ID193" s="1">
        <v>1</v>
      </c>
      <c r="IE193" s="3" t="s">
        <v>65</v>
      </c>
    </row>
    <row r="194" spans="1:237" ht="15.75">
      <c r="A194" s="70">
        <v>18</v>
      </c>
      <c r="B194" s="67" t="s">
        <v>314</v>
      </c>
      <c r="C194" s="39" t="s">
        <v>426</v>
      </c>
      <c r="D194" s="80"/>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2"/>
      <c r="IA194" s="1">
        <v>18</v>
      </c>
      <c r="IB194" s="1" t="s">
        <v>314</v>
      </c>
      <c r="IC194" s="1" t="s">
        <v>426</v>
      </c>
    </row>
    <row r="195" spans="1:237" ht="327.75">
      <c r="A195" s="66">
        <v>18.01</v>
      </c>
      <c r="B195" s="71" t="s">
        <v>315</v>
      </c>
      <c r="C195" s="39" t="s">
        <v>427</v>
      </c>
      <c r="D195" s="80"/>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2"/>
      <c r="IA195" s="1">
        <v>18.01</v>
      </c>
      <c r="IB195" s="1" t="s">
        <v>315</v>
      </c>
      <c r="IC195" s="1" t="s">
        <v>427</v>
      </c>
    </row>
    <row r="196" spans="1:237" ht="15.75">
      <c r="A196" s="66">
        <v>18.02</v>
      </c>
      <c r="B196" s="71" t="s">
        <v>316</v>
      </c>
      <c r="C196" s="39" t="s">
        <v>428</v>
      </c>
      <c r="D196" s="80"/>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2"/>
      <c r="IA196" s="1">
        <v>18.02</v>
      </c>
      <c r="IB196" s="1" t="s">
        <v>316</v>
      </c>
      <c r="IC196" s="1" t="s">
        <v>428</v>
      </c>
    </row>
    <row r="197" spans="1:239" ht="71.25">
      <c r="A197" s="70">
        <v>18.03</v>
      </c>
      <c r="B197" s="67" t="s">
        <v>317</v>
      </c>
      <c r="C197" s="39" t="s">
        <v>429</v>
      </c>
      <c r="D197" s="68">
        <v>63</v>
      </c>
      <c r="E197" s="69" t="s">
        <v>66</v>
      </c>
      <c r="F197" s="70">
        <v>380.49</v>
      </c>
      <c r="G197" s="40"/>
      <c r="H197" s="24"/>
      <c r="I197" s="47" t="s">
        <v>38</v>
      </c>
      <c r="J197" s="48">
        <f t="shared" si="12"/>
        <v>1</v>
      </c>
      <c r="K197" s="24" t="s">
        <v>39</v>
      </c>
      <c r="L197" s="24" t="s">
        <v>4</v>
      </c>
      <c r="M197" s="41"/>
      <c r="N197" s="24"/>
      <c r="O197" s="24"/>
      <c r="P197" s="46"/>
      <c r="Q197" s="24"/>
      <c r="R197" s="24"/>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59"/>
      <c r="BA197" s="42">
        <f>ROUND(total_amount_ba($B$2,$D$2,D197,F197,J197,K197,M197),0)</f>
        <v>23971</v>
      </c>
      <c r="BB197" s="60">
        <f t="shared" si="13"/>
        <v>23971</v>
      </c>
      <c r="BC197" s="56" t="str">
        <f t="shared" si="14"/>
        <v>INR  Twenty Three Thousand Nine Hundred &amp; Seventy One  Only</v>
      </c>
      <c r="IA197" s="1">
        <v>18.03</v>
      </c>
      <c r="IB197" s="1" t="s">
        <v>317</v>
      </c>
      <c r="IC197" s="1" t="s">
        <v>429</v>
      </c>
      <c r="ID197" s="1">
        <v>63</v>
      </c>
      <c r="IE197" s="3" t="s">
        <v>66</v>
      </c>
    </row>
    <row r="198" spans="1:237" ht="114">
      <c r="A198" s="66">
        <v>18.04</v>
      </c>
      <c r="B198" s="67" t="s">
        <v>318</v>
      </c>
      <c r="C198" s="39" t="s">
        <v>430</v>
      </c>
      <c r="D198" s="80"/>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2"/>
      <c r="IA198" s="1">
        <v>18.04</v>
      </c>
      <c r="IB198" s="1" t="s">
        <v>318</v>
      </c>
      <c r="IC198" s="1" t="s">
        <v>430</v>
      </c>
    </row>
    <row r="199" spans="1:239" ht="71.25">
      <c r="A199" s="66">
        <v>18.05</v>
      </c>
      <c r="B199" s="67" t="s">
        <v>317</v>
      </c>
      <c r="C199" s="39" t="s">
        <v>431</v>
      </c>
      <c r="D199" s="68">
        <v>63</v>
      </c>
      <c r="E199" s="69" t="s">
        <v>66</v>
      </c>
      <c r="F199" s="70">
        <v>466.28</v>
      </c>
      <c r="G199" s="40"/>
      <c r="H199" s="24"/>
      <c r="I199" s="47" t="s">
        <v>38</v>
      </c>
      <c r="J199" s="48">
        <f t="shared" si="12"/>
        <v>1</v>
      </c>
      <c r="K199" s="24" t="s">
        <v>39</v>
      </c>
      <c r="L199" s="24" t="s">
        <v>4</v>
      </c>
      <c r="M199" s="41"/>
      <c r="N199" s="24"/>
      <c r="O199" s="24"/>
      <c r="P199" s="46"/>
      <c r="Q199" s="24"/>
      <c r="R199" s="24"/>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59"/>
      <c r="BA199" s="42">
        <f>ROUND(total_amount_ba($B$2,$D$2,D199,F199,J199,K199,M199),0)</f>
        <v>29376</v>
      </c>
      <c r="BB199" s="60">
        <f t="shared" si="13"/>
        <v>29376</v>
      </c>
      <c r="BC199" s="56" t="str">
        <f t="shared" si="14"/>
        <v>INR  Twenty Nine Thousand Three Hundred &amp; Seventy Six  Only</v>
      </c>
      <c r="IA199" s="1">
        <v>18.05</v>
      </c>
      <c r="IB199" s="1" t="s">
        <v>317</v>
      </c>
      <c r="IC199" s="1" t="s">
        <v>431</v>
      </c>
      <c r="ID199" s="1">
        <v>63</v>
      </c>
      <c r="IE199" s="3" t="s">
        <v>66</v>
      </c>
    </row>
    <row r="200" spans="1:237" ht="156.75">
      <c r="A200" s="70">
        <v>18.06</v>
      </c>
      <c r="B200" s="67" t="s">
        <v>319</v>
      </c>
      <c r="C200" s="39" t="s">
        <v>432</v>
      </c>
      <c r="D200" s="80"/>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2"/>
      <c r="IA200" s="1">
        <v>18.06</v>
      </c>
      <c r="IB200" s="1" t="s">
        <v>319</v>
      </c>
      <c r="IC200" s="1" t="s">
        <v>432</v>
      </c>
    </row>
    <row r="201" spans="1:239" ht="28.5">
      <c r="A201" s="66">
        <v>18.07</v>
      </c>
      <c r="B201" s="71" t="s">
        <v>320</v>
      </c>
      <c r="C201" s="39" t="s">
        <v>433</v>
      </c>
      <c r="D201" s="68">
        <v>1.8</v>
      </c>
      <c r="E201" s="69" t="s">
        <v>52</v>
      </c>
      <c r="F201" s="70">
        <v>833.88</v>
      </c>
      <c r="G201" s="40"/>
      <c r="H201" s="24"/>
      <c r="I201" s="47" t="s">
        <v>38</v>
      </c>
      <c r="J201" s="48">
        <f t="shared" si="12"/>
        <v>1</v>
      </c>
      <c r="K201" s="24" t="s">
        <v>39</v>
      </c>
      <c r="L201" s="24" t="s">
        <v>4</v>
      </c>
      <c r="M201" s="41"/>
      <c r="N201" s="24"/>
      <c r="O201" s="24"/>
      <c r="P201" s="46"/>
      <c r="Q201" s="24"/>
      <c r="R201" s="24"/>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59"/>
      <c r="BA201" s="42">
        <f>ROUND(total_amount_ba($B$2,$D$2,D201,F201,J201,K201,M201),0)</f>
        <v>1501</v>
      </c>
      <c r="BB201" s="60">
        <f t="shared" si="13"/>
        <v>1501</v>
      </c>
      <c r="BC201" s="56" t="str">
        <f t="shared" si="14"/>
        <v>INR  One Thousand Five Hundred &amp; One  Only</v>
      </c>
      <c r="IA201" s="1">
        <v>18.07</v>
      </c>
      <c r="IB201" s="1" t="s">
        <v>320</v>
      </c>
      <c r="IC201" s="1" t="s">
        <v>433</v>
      </c>
      <c r="ID201" s="1">
        <v>1.8</v>
      </c>
      <c r="IE201" s="3" t="s">
        <v>52</v>
      </c>
    </row>
    <row r="202" spans="1:237" ht="128.25">
      <c r="A202" s="66">
        <v>18.08</v>
      </c>
      <c r="B202" s="71" t="s">
        <v>321</v>
      </c>
      <c r="C202" s="39" t="s">
        <v>434</v>
      </c>
      <c r="D202" s="80"/>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2"/>
      <c r="IA202" s="1">
        <v>18.08</v>
      </c>
      <c r="IB202" s="1" t="s">
        <v>321</v>
      </c>
      <c r="IC202" s="1" t="s">
        <v>434</v>
      </c>
    </row>
    <row r="203" spans="1:239" ht="42.75">
      <c r="A203" s="70">
        <v>18.09</v>
      </c>
      <c r="B203" s="67" t="s">
        <v>322</v>
      </c>
      <c r="C203" s="39" t="s">
        <v>435</v>
      </c>
      <c r="D203" s="68">
        <v>10.8</v>
      </c>
      <c r="E203" s="69" t="s">
        <v>52</v>
      </c>
      <c r="F203" s="70">
        <v>1162.25</v>
      </c>
      <c r="G203" s="40"/>
      <c r="H203" s="24"/>
      <c r="I203" s="47" t="s">
        <v>38</v>
      </c>
      <c r="J203" s="48">
        <f t="shared" si="12"/>
        <v>1</v>
      </c>
      <c r="K203" s="24" t="s">
        <v>39</v>
      </c>
      <c r="L203" s="24" t="s">
        <v>4</v>
      </c>
      <c r="M203" s="41"/>
      <c r="N203" s="24"/>
      <c r="O203" s="24"/>
      <c r="P203" s="46"/>
      <c r="Q203" s="24"/>
      <c r="R203" s="24"/>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59"/>
      <c r="BA203" s="42">
        <f>ROUND(total_amount_ba($B$2,$D$2,D203,F203,J203,K203,M203),0)</f>
        <v>12552</v>
      </c>
      <c r="BB203" s="60">
        <f t="shared" si="13"/>
        <v>12552</v>
      </c>
      <c r="BC203" s="56" t="str">
        <f t="shared" si="14"/>
        <v>INR  Twelve Thousand Five Hundred &amp; Fifty Two  Only</v>
      </c>
      <c r="IA203" s="1">
        <v>18.09</v>
      </c>
      <c r="IB203" s="1" t="s">
        <v>322</v>
      </c>
      <c r="IC203" s="1" t="s">
        <v>435</v>
      </c>
      <c r="ID203" s="1">
        <v>10.8</v>
      </c>
      <c r="IE203" s="3" t="s">
        <v>52</v>
      </c>
    </row>
    <row r="204" spans="1:237" ht="15.75">
      <c r="A204" s="66">
        <v>19</v>
      </c>
      <c r="B204" s="67" t="s">
        <v>323</v>
      </c>
      <c r="C204" s="39" t="s">
        <v>436</v>
      </c>
      <c r="D204" s="80"/>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2"/>
      <c r="IA204" s="1">
        <v>19</v>
      </c>
      <c r="IB204" s="1" t="s">
        <v>323</v>
      </c>
      <c r="IC204" s="1" t="s">
        <v>436</v>
      </c>
    </row>
    <row r="205" spans="1:239" ht="149.25" customHeight="1">
      <c r="A205" s="66">
        <v>19.01</v>
      </c>
      <c r="B205" s="67" t="s">
        <v>324</v>
      </c>
      <c r="C205" s="39" t="s">
        <v>437</v>
      </c>
      <c r="D205" s="68">
        <v>185.77</v>
      </c>
      <c r="E205" s="69" t="s">
        <v>113</v>
      </c>
      <c r="F205" s="70">
        <v>542.74</v>
      </c>
      <c r="G205" s="40"/>
      <c r="H205" s="24"/>
      <c r="I205" s="47" t="s">
        <v>38</v>
      </c>
      <c r="J205" s="48">
        <f t="shared" si="12"/>
        <v>1</v>
      </c>
      <c r="K205" s="24" t="s">
        <v>39</v>
      </c>
      <c r="L205" s="24" t="s">
        <v>4</v>
      </c>
      <c r="M205" s="41"/>
      <c r="N205" s="24"/>
      <c r="O205" s="24"/>
      <c r="P205" s="46"/>
      <c r="Q205" s="24"/>
      <c r="R205" s="24"/>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59"/>
      <c r="BA205" s="42">
        <f>ROUND(total_amount_ba($B$2,$D$2,D205,F205,J205,K205,M205),0)</f>
        <v>100825</v>
      </c>
      <c r="BB205" s="60">
        <f t="shared" si="13"/>
        <v>100825</v>
      </c>
      <c r="BC205" s="56" t="str">
        <f t="shared" si="14"/>
        <v>INR  One Lakh Eight Hundred &amp; Twenty Five  Only</v>
      </c>
      <c r="IA205" s="1">
        <v>19.01</v>
      </c>
      <c r="IB205" s="73" t="s">
        <v>324</v>
      </c>
      <c r="IC205" s="1" t="s">
        <v>437</v>
      </c>
      <c r="ID205" s="1">
        <v>185.77</v>
      </c>
      <c r="IE205" s="3" t="s">
        <v>113</v>
      </c>
    </row>
    <row r="206" spans="1:239" ht="97.5" customHeight="1">
      <c r="A206" s="70">
        <v>19.02</v>
      </c>
      <c r="B206" s="67" t="s">
        <v>325</v>
      </c>
      <c r="C206" s="39" t="s">
        <v>438</v>
      </c>
      <c r="D206" s="68">
        <v>0.8</v>
      </c>
      <c r="E206" s="69" t="s">
        <v>327</v>
      </c>
      <c r="F206" s="70">
        <v>4985.92</v>
      </c>
      <c r="G206" s="40"/>
      <c r="H206" s="24"/>
      <c r="I206" s="47" t="s">
        <v>38</v>
      </c>
      <c r="J206" s="48">
        <f t="shared" si="12"/>
        <v>1</v>
      </c>
      <c r="K206" s="24" t="s">
        <v>39</v>
      </c>
      <c r="L206" s="24" t="s">
        <v>4</v>
      </c>
      <c r="M206" s="41"/>
      <c r="N206" s="24"/>
      <c r="O206" s="24"/>
      <c r="P206" s="46"/>
      <c r="Q206" s="24"/>
      <c r="R206" s="24"/>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59"/>
      <c r="BA206" s="42">
        <f>ROUND(total_amount_ba($B$2,$D$2,D206,F206,J206,K206,M206),0)</f>
        <v>3989</v>
      </c>
      <c r="BB206" s="60">
        <f t="shared" si="13"/>
        <v>3989</v>
      </c>
      <c r="BC206" s="56" t="str">
        <f t="shared" si="14"/>
        <v>INR  Three Thousand Nine Hundred &amp; Eighty Nine  Only</v>
      </c>
      <c r="IA206" s="1">
        <v>19.02</v>
      </c>
      <c r="IB206" s="73" t="s">
        <v>325</v>
      </c>
      <c r="IC206" s="1" t="s">
        <v>438</v>
      </c>
      <c r="ID206" s="1">
        <v>0.8</v>
      </c>
      <c r="IE206" s="3" t="s">
        <v>327</v>
      </c>
    </row>
    <row r="207" spans="1:55" ht="28.5">
      <c r="A207" s="25" t="s">
        <v>46</v>
      </c>
      <c r="B207" s="26"/>
      <c r="C207" s="27"/>
      <c r="D207" s="43"/>
      <c r="E207" s="43"/>
      <c r="F207" s="43"/>
      <c r="G207" s="43"/>
      <c r="H207" s="61"/>
      <c r="I207" s="61"/>
      <c r="J207" s="61"/>
      <c r="K207" s="61"/>
      <c r="L207" s="6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63">
        <f>SUM(BA13:BA206)</f>
        <v>1910805</v>
      </c>
      <c r="BB207" s="64">
        <f>SUM(BB13:BB206)</f>
        <v>1910805</v>
      </c>
      <c r="BC207" s="56" t="str">
        <f t="shared" si="14"/>
        <v>  Nineteen Lakh Ten Thousand Eight Hundred &amp; Five  Only</v>
      </c>
    </row>
    <row r="208" spans="1:55" ht="18">
      <c r="A208" s="26" t="s">
        <v>47</v>
      </c>
      <c r="B208" s="28"/>
      <c r="C208" s="29"/>
      <c r="D208" s="30"/>
      <c r="E208" s="44" t="s">
        <v>54</v>
      </c>
      <c r="F208" s="45"/>
      <c r="G208" s="31"/>
      <c r="H208" s="32"/>
      <c r="I208" s="32"/>
      <c r="J208" s="32"/>
      <c r="K208" s="33"/>
      <c r="L208" s="34"/>
      <c r="M208" s="35"/>
      <c r="N208" s="36"/>
      <c r="O208" s="22"/>
      <c r="P208" s="22"/>
      <c r="Q208" s="22"/>
      <c r="R208" s="22"/>
      <c r="S208" s="22"/>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7">
        <f>IF(ISBLANK(F208),0,IF(E208="Excess (+)",ROUND(BA207+(BA207*F208),2),IF(E208="Less (-)",ROUND(BA207+(BA207*F208*(-1)),2),IF(E208="At Par",BA207,0))))</f>
        <v>0</v>
      </c>
      <c r="BB208" s="38">
        <f>ROUND(BA208,0)</f>
        <v>0</v>
      </c>
      <c r="BC208" s="21" t="str">
        <f>SpellNumber($E$2,BB208)</f>
        <v>INR Zero Only</v>
      </c>
    </row>
    <row r="209" spans="1:55" ht="18">
      <c r="A209" s="25" t="s">
        <v>48</v>
      </c>
      <c r="B209" s="25"/>
      <c r="C209" s="75" t="str">
        <f>SpellNumber($E$2,BB208)</f>
        <v>INR Zero Only</v>
      </c>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row>
    <row r="210" ht="15"/>
    <row r="211" ht="15"/>
    <row r="212" ht="15"/>
    <row r="214" ht="15"/>
    <row r="215" ht="15"/>
    <row r="216" ht="15"/>
    <row r="217" ht="15"/>
    <row r="218" ht="15"/>
    <row r="220" ht="15"/>
    <row r="221" ht="15"/>
    <row r="222" ht="15"/>
    <row r="223" ht="15"/>
    <row r="224" ht="15"/>
    <row r="225" ht="15"/>
    <row r="226" ht="15"/>
    <row r="227" ht="15"/>
    <row r="228" ht="15"/>
    <row r="229" ht="15"/>
    <row r="230" ht="15"/>
    <row r="231" ht="15"/>
    <row r="232" ht="15"/>
    <row r="233" ht="15"/>
    <row r="234" ht="15"/>
    <row r="235" ht="15"/>
    <row r="236" ht="15"/>
    <row r="237" ht="15"/>
    <row r="238"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sheetData>
  <sheetProtection password="9E83" sheet="1"/>
  <autoFilter ref="A11:BC209"/>
  <mergeCells count="101">
    <mergeCell ref="D194:BC194"/>
    <mergeCell ref="D195:BC195"/>
    <mergeCell ref="D196:BC196"/>
    <mergeCell ref="D198:BC198"/>
    <mergeCell ref="D200:BC200"/>
    <mergeCell ref="D204:BC204"/>
    <mergeCell ref="D202:BC202"/>
    <mergeCell ref="D182:BC182"/>
    <mergeCell ref="D186:BC186"/>
    <mergeCell ref="D187:BC187"/>
    <mergeCell ref="D189:BC189"/>
    <mergeCell ref="D190:BC190"/>
    <mergeCell ref="D192:BC192"/>
    <mergeCell ref="D170:BC170"/>
    <mergeCell ref="D172:BC172"/>
    <mergeCell ref="D173:BC173"/>
    <mergeCell ref="D176:BC176"/>
    <mergeCell ref="D178:BC178"/>
    <mergeCell ref="D180:BC180"/>
    <mergeCell ref="D161:BC161"/>
    <mergeCell ref="D163:BC163"/>
    <mergeCell ref="D164:BC164"/>
    <mergeCell ref="D166:BC166"/>
    <mergeCell ref="D167:BC167"/>
    <mergeCell ref="D169:BC169"/>
    <mergeCell ref="D152:BC152"/>
    <mergeCell ref="D153:BC153"/>
    <mergeCell ref="D155:BC155"/>
    <mergeCell ref="D156:BC156"/>
    <mergeCell ref="D158:BC158"/>
    <mergeCell ref="D159:BC159"/>
    <mergeCell ref="D135:BC135"/>
    <mergeCell ref="D139:BC139"/>
    <mergeCell ref="D141:BC141"/>
    <mergeCell ref="D143:BC143"/>
    <mergeCell ref="D146:BC146"/>
    <mergeCell ref="D150:BC150"/>
    <mergeCell ref="D122:BC122"/>
    <mergeCell ref="D126:BC126"/>
    <mergeCell ref="D128:BC128"/>
    <mergeCell ref="D130:BC130"/>
    <mergeCell ref="D131:BC131"/>
    <mergeCell ref="D134:BC134"/>
    <mergeCell ref="D110:BC110"/>
    <mergeCell ref="D112:BC112"/>
    <mergeCell ref="D114:BC114"/>
    <mergeCell ref="D116:BC116"/>
    <mergeCell ref="D118:BC118"/>
    <mergeCell ref="D120:BC120"/>
    <mergeCell ref="D98:BC98"/>
    <mergeCell ref="D101:BC101"/>
    <mergeCell ref="D103:BC103"/>
    <mergeCell ref="D104:BC104"/>
    <mergeCell ref="D106:BC106"/>
    <mergeCell ref="D108:BC108"/>
    <mergeCell ref="D87:BC87"/>
    <mergeCell ref="D88:BC88"/>
    <mergeCell ref="D90:BC90"/>
    <mergeCell ref="D93:BC93"/>
    <mergeCell ref="D95:BC95"/>
    <mergeCell ref="D96:BC96"/>
    <mergeCell ref="D73:BC73"/>
    <mergeCell ref="D77:BC77"/>
    <mergeCell ref="D79:BC79"/>
    <mergeCell ref="D81:BC81"/>
    <mergeCell ref="D83:BC83"/>
    <mergeCell ref="D85:BC85"/>
    <mergeCell ref="D58:BC58"/>
    <mergeCell ref="D62:BC62"/>
    <mergeCell ref="D63:BC63"/>
    <mergeCell ref="D65:BC65"/>
    <mergeCell ref="D68:BC68"/>
    <mergeCell ref="D71:BC71"/>
    <mergeCell ref="D47:BC47"/>
    <mergeCell ref="D49:BC49"/>
    <mergeCell ref="D51:BC51"/>
    <mergeCell ref="D54:BC54"/>
    <mergeCell ref="D55:BC55"/>
    <mergeCell ref="D56:BC56"/>
    <mergeCell ref="D29:BC29"/>
    <mergeCell ref="D32:BC32"/>
    <mergeCell ref="D38:BC38"/>
    <mergeCell ref="D41:BC41"/>
    <mergeCell ref="D44:BC44"/>
    <mergeCell ref="D45:BC45"/>
    <mergeCell ref="D16:BC16"/>
    <mergeCell ref="D17:BC17"/>
    <mergeCell ref="D19:BC19"/>
    <mergeCell ref="D20:BC20"/>
    <mergeCell ref="D26:BC26"/>
    <mergeCell ref="D27:BC27"/>
    <mergeCell ref="A9:BC9"/>
    <mergeCell ref="C209:BC209"/>
    <mergeCell ref="A1:L1"/>
    <mergeCell ref="A4:BC4"/>
    <mergeCell ref="A5:BC5"/>
    <mergeCell ref="A6:BC6"/>
    <mergeCell ref="A7:BC7"/>
    <mergeCell ref="B8:BC8"/>
    <mergeCell ref="D13:BC13"/>
    <mergeCell ref="D14:BC14"/>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8">
      <formula1>IF(E208="Select",-1,IF(E208="At Par",0,0))</formula1>
      <formula2>IF(E208="Select",-1,IF(E208="At Par",0,0.99))</formula2>
    </dataValidation>
    <dataValidation type="list" allowBlank="1" showErrorMessage="1" sqref="E20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8">
      <formula1>0</formula1>
      <formula2>99.9</formula2>
    </dataValidation>
    <dataValidation type="list" allowBlank="1" showErrorMessage="1" sqref="D13:D14 K15 D16:D17 K18 D19:D20 K21:K25 D26:D27 K28 D29 K30:K31 D32 K33:K37 D38 K39:K40 D41 K42:K43 D44:D45 K46 D47 K48 D49 K50 D51 K52:K53 D54:D56 K57 D58 K59:K61 D62:D63 K64 D65 K66:K67 D68 K69:K70 D71 K72 D73 K74:K76 D77 K78 D79 K80 D81 K82 D83 K84 D85 K86 D87:D88 K89 D90 K91:K92 D93 K94 D95:D96 K97 D98 K99:K100 D101 K102 D103:D104 K105 D106 K107 D108 K109 D110 K111 D112 K113 D114 K115 D116 K117 D118 K119 D120 K121 D122 K123:K125 D126 K127 D128 K129 D130:D131 K132:K133 D134:D135 K136:K138 D139 K140 D141 K142 D143 K144:K145 D146 K147:K149 D150 K151 D152:D153 K154">
      <formula1>"Partial Conversion,Full Conversion"</formula1>
      <formula2>0</formula2>
    </dataValidation>
    <dataValidation type="list" allowBlank="1" showErrorMessage="1" sqref="D155:D156 K157 D158:D159 K160 D161 K162 D163:D164 K165 D166:D167 K168 D169:D170 K171 D172:D173 K174:K175 D176 K177 D178 K179 D180 K181 D182 K183:K185 D186:D187 K188 D189:D190 K191 D192 K193 D194:D196 K197 D198 K199 D200 D204 K205:K206 K201 K203 D20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5 G28:H28 G30:H31 G33:H37 G39:H40 G42:H43 G46:H46 G48:H48 G50:H50 G52:H53 G57:H57 G59:H61 G64:H64 G66:H67 G69:H70 G72:H72 G74:H76 G78:H78 G80:H80 G82:H82 G84:H84 G86:H86 G89:H89 G91:H92 G94:H94 G97:H97 G99:H100 G102:H102 G105:H105 G107:H107 G109:H109 G111:H111 G113:H113 G115:H115 G117:H117 G119:H119 G121:H121 G123:H125 G127:H127 G129:H129 G132:H133 G136:H138 G140:H140 G142:H142 G144:H145 G147:H149 G151:H151 G154:H154 G157:H157 G160:H160 G162:H162 G165:H165 G168:H168 G171:H171 G174:H175 G177:H177 G179:H179 G181:H181 G183:H185 G188:H188 G191:H191 G193:H193 G197:H197 G199:H199 G205:H206 G201:H201 G203:H203">
      <formula1>0</formula1>
      <formula2>999999999999999</formula2>
    </dataValidation>
    <dataValidation allowBlank="1" showInputMessage="1" showErrorMessage="1" promptTitle="Addition / Deduction" prompt="Please Choose the correct One" sqref="J15 J18 J21:J25 J28 J30:J31 J33:J37 J39:J40 J42:J43 J46 J48 J50 J52:J53 J57 J59:J61 J64 J66:J67 J69:J70 J72 J74:J76 J78 J80 J82 J84 J86 J89 J91:J92 J94 J97 J99:J100 J102 J105 J107 J109 J111 J113 J115 J117 J119 J121 J123:J125 J127 J129 J132:J133 J136:J138 J140 J142 J144:J145 J147:J149 J151 J154 J157 J160 J162 J165 J168 J171 J174:J175 J177 J179 J181 J183:J185 J188 J191 J193 J197 J199 J205:J206 J201 J203">
      <formula1>0</formula1>
      <formula2>0</formula2>
    </dataValidation>
    <dataValidation type="list" showErrorMessage="1" sqref="I15 I18 I21:I25 I28 I30:I31 I33:I37 I39:I40 I42:I43 I46 I48 I50 I52:I53 I57 I59:I61 I64 I66:I67 I69:I70 I72 I74:I76 I78 I80 I82 I84 I86 I89 I91:I92 I94 I97 I99:I100 I102 I105 I107 I109 I111 I113 I115 I117 I119 I121 I123:I125 I127 I129 I132:I133 I136:I138 I140 I142 I144:I145 I147:I149 I151 I154 I157 I160 I162 I165 I168 I171 I174:I175 I177 I179 I181 I183:I185 I188 I191 I193 I197 I199 I205:I206 I201 I20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5 N28:O28 N30:O31 N33:O37 N39:O40 N42:O43 N46:O46 N48:O48 N50:O50 N52:O53 N57:O57 N59:O61 N64:O64 N66:O67 N69:O70 N72:O72 N74:O76 N78:O78 N80:O80 N82:O82 N84:O84 N86:O86 N89:O89 N91:O92 N94:O94 N97:O97 N99:O100 N102:O102 N105:O105 N107:O107 N109:O109 N111:O111 N113:O113 N115:O115 N117:O117 N119:O119 N121:O121 N123:O125 N127:O127 N129:O129 N132:O133 N136:O138 N140:O140 N142:O142 N144:O145 N147:O149 N151:O151 N154:O154 N157:O157 N160:O160 N162:O162 N165:O165 N168:O168 N171:O171 N174:O175 N177:O177 N179:O179 N181:O181 N183:O185 N188:O188 N191:O191 N193:O193 N197:O197 N199:O199 N205:O206 N201:O201 N203:O20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R25 R28 R30:R31 R33:R37 R39:R40 R42:R43 R46 R48 R50 R52:R53 R57 R59:R61 R64 R66:R67 R69:R70 R72 R74:R76 R78 R80 R82 R84 R86 R89 R91:R92 R94 R97 R99:R100 R102 R105 R107 R109 R111 R113 R115 R117 R119 R121 R123:R125 R127 R129 R132:R133 R136:R138 R140 R142 R144:R145 R147:R149 R151 R154 R157 R160 R162 R165 R168 R171 R174:R175 R177 R179 R181 R183:R185 R188 R191 R193 R197 R199 R205:R206 R201 R20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Q25 Q28 Q30:Q31 Q33:Q37 Q39:Q40 Q42:Q43 Q46 Q48 Q50 Q52:Q53 Q57 Q59:Q61 Q64 Q66:Q67 Q69:Q70 Q72 Q74:Q76 Q78 Q80 Q82 Q84 Q86 Q89 Q91:Q92 Q94 Q97 Q99:Q100 Q102 Q105 Q107 Q109 Q111 Q113 Q115 Q117 Q119 Q121 Q123:Q125 Q127 Q129 Q132:Q133 Q136:Q138 Q140 Q142 Q144:Q145 Q147:Q149 Q151 Q154 Q157 Q160 Q162 Q165 Q168 Q171 Q174:Q175 Q177 Q179 Q181 Q183:Q185 Q188 Q191 Q193 Q197 Q199 Q205:Q206 Q201 Q20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M25 M28 M30:M31 M33:M37 M39:M40 M42:M43 M46 M48 M50 M52:M53 M57 M59:M61 M64 M66:M67 M69:M70 M72 M74:M76 M78 M80 M82 M84 M86 M89 M91:M92 M94 M97 M99:M100 M102 M105 M107 M109 M111 M113 M115 M117 M119 M121 M123:M125 M127 M129 M132:M133 M136:M138 M140 M142 M144:M145 M147:M149 M151 M154 M157 M160 M162 M165 M168 M171 M174:M175 M177 M179 M181 M183:M185 M188 M191 M193 M197 M199 M205:M206 M201 M203">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D25 D28 D30:D31 D33:D37 D39:D40 D42:D43 D46 D48 D50 D52:D53 D57 D59:D61 D64 D66:D67 D69:D70 D72 D74:D76 D78 D80 D82 D84 D86 D89 D91:D92 D94 D97 D99:D100 D102 D105 D107 D109 D111 D113 D115 D117 D119 D121 D123:D125 D127 D129 D132:D133 D136:D138 D140 D142 D144:D145 D147:D149 D151 D154 D157 D160 D162 D165 D168 D171 D174:D175 D177 D179 D181 D183:D185 D188 D191 D193 D197 D199 D205:D206 D201 D20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F25 F28 F30:F31 F33:F37 F39:F40 F42:F43 F46 F48 F50 F52:F53 F57 F59:F61 F64 F66:F67 F69:F70 F72 F74:F76 F78 F80 F82 F84 F86 F89 F91:F92 F94 F97 F99:F100 F102 F105 F107 F109 F111 F113 F115 F117 F119 F121 F123:F125 F127 F129 F132:F133 F136:F138 F140 F142 F144:F145 F147:F149 F151 F154 F157 F160 F162 F165 F168 F171 F174:F175 F177 F179 F181 F183:F185 F188 F191 F193 F197 F199 F205:F206 F201 F203">
      <formula1>0</formula1>
      <formula2>999999999999999</formula2>
    </dataValidation>
    <dataValidation type="list" allowBlank="1" showInputMessage="1" showErrorMessage="1" sqref="L20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6 L205">
      <formula1>"INR"</formula1>
    </dataValidation>
    <dataValidation allowBlank="1" showInputMessage="1" showErrorMessage="1" promptTitle="Itemcode/Make" prompt="Please enter text" sqref="C13:C206">
      <formula1>0</formula1>
      <formula2>0</formula2>
    </dataValidation>
    <dataValidation type="decimal" allowBlank="1" showInputMessage="1" showErrorMessage="1" errorTitle="Invalid Entry" error="Only Numeric Values are allowed. " sqref="A13:A206">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3" t="s">
        <v>49</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2022-06-09T12:19:34Z</cp:lastPrinted>
  <dcterms:created xsi:type="dcterms:W3CDTF">2009-01-30T06:42:42Z</dcterms:created>
  <dcterms:modified xsi:type="dcterms:W3CDTF">2022-06-10T05:50:50Z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