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<sst xmlns="http://schemas.openxmlformats.org/spreadsheetml/2006/main" count="562" uniqueCount="152">
  <si>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</si>
  <si>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</si>
  <si>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</si>
  <si>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</si>
  <si>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</si>
  <si>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</si>
  <si>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</si>
  <si>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</si>
  <si>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</si>
  <si>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</si>
  <si>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</si>
  <si>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</si>
  <si>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</si>
  <si>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</si>
  <si>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</si>
  <si>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</si>
  <si>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</si>
  <si>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</si>
  <si>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</si>
  <si>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</si>
  <si>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</si>
  <si>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</si>
  <si>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</si>
  <si>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</si>
  <si>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</si>
  <si>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</si>
  <si>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</si>
  <si>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</si>
  <si>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</si>
  <si>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</si>
  <si>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</si>
  <si>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</si>
  <si>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</si>
  <si>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</si>
  <si>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</si>
  <si>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</si>
  <si>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</si>
  <si>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</si>
  <si>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</si>
  <si>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</si>
  <si>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</si>
  <si>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</si>
  <si>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</si>
  <si>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</si>
  <si>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</si>
  <si>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</si>
  <si>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</si>
  <si>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</si>
  <si>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</si>
  <si>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</si>
  <si>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</si>
  <si>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</si>
  <si>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</si>
  <si>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</si>
  <si>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</si>
  <si>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</si>
  <si>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</si>
  <si>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</si>
  <si>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Sal wood</t>
  </si>
  <si>
    <t>Second class teak wood</t>
  </si>
  <si>
    <t>35 mm thick</t>
  </si>
  <si>
    <t>Fixed to openings /wooden frames with rawl plugs screws etc.</t>
  </si>
  <si>
    <t>150x10 mm</t>
  </si>
  <si>
    <t>100x10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</si>
  <si>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</si>
  <si>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</si>
  <si>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</si>
  <si>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</si>
  <si>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</si>
  <si>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</si>
  <si>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</si>
  <si>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</si>
  <si>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15/C/D1/2022-23</t>
  </si>
  <si>
    <t>Name of Work: Renovation of vacant house no. 161, 162, 168, 203, 223, 226, 226 &amp; 245 Type-IB</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</si>
  <si>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</si>
  <si>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</si>
  <si>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</si>
  <si>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</si>
  <si>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</si>
  <si>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</si>
  <si>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</si>
  <si>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</si>
  <si>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edging 7cm wide 11.4 cm deep to plinth protection with common burnt clay F.P.S. (non modular) bricks of class designation 7.5 including grouting with cement mortar 1:4 (1 cement : 4 fine sand).</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</si>
  <si>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</si>
  <si>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</si>
  <si>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</si>
  <si>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</si>
  <si>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</si>
  <si>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</si>
  <si>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</si>
  <si>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</si>
  <si>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</si>
  <si>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</si>
  <si>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</si>
  <si>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</si>
  <si>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</si>
  <si>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</si>
  <si>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</si>
  <si>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</si>
  <si>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</si>
  <si>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</si>
  <si>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</si>
  <si>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</si>
  <si>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</si>
  <si>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</si>
  <si>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</si>
  <si>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</si>
  <si>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</si>
  <si>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</si>
  <si>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</si>
  <si>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</si>
  <si>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</si>
  <si>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</si>
  <si>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</si>
  <si>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</si>
  <si>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</si>
  <si>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</si>
  <si>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</si>
  <si>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</si>
  <si>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white or colour wash by scrapping and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</si>
  <si>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</si>
  <si>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</si>
  <si>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</si>
  <si>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</si>
  <si>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</si>
  <si>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</si>
  <si>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</si>
  <si>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</si>
  <si>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</si>
  <si>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</si>
  <si>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</si>
  <si>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</si>
  <si>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</si>
  <si>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WATER SUPPLY</t>
  </si>
  <si>
    <t>Providing and fixing G.I. pipes complete with G.I. fittings and clamps, i/c cutting and making good the walls etc.   Internal work - Exposed on wall</t>
  </si>
  <si>
    <t>15 mm dia nominal bore</t>
  </si>
  <si>
    <t>Providing and fixing C.P. brass bib cock of approved quality conforming to IS:8931 :</t>
  </si>
  <si>
    <t>15 mm nominal bore</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</si>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</sst>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9"/>
  <sheetViews>
    <sheetView showGridLines="0" view="pageBreakPreview" zoomScaleNormal="85" zoomScaleSheetLayoutView="100" zoomScalePageLayoutView="0" workbookViewId="0" topLeftCell="A116">
      <selection activeCell="F117" sqref="F1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73</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72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50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74</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74</v>
      </c>
      <c r="IE13" s="22"/>
      <c r="IF13" s="22"/>
      <c r="IG13" s="22"/>
      <c r="IH13" s="22"/>
      <c r="II13" s="22"/>
    </row>
    <row r="14" spans="1:243" s="21" customFormat="1" ht="189">
      <c r="A14" s="57">
        <v>1.01</v>
      </c>
      <c r="B14" s="58" t="s">
        <v>75</v>
      </c>
      <c r="C14" s="33"/>
      <c r="D14" s="33">
        <v>5</v>
      </c>
      <c r="E14" s="59" t="s">
        <v>43</v>
      </c>
      <c r="F14" s="75">
        <v>597.68</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2988.4</v>
      </c>
      <c r="BB14" s="51">
        <f>BA14+SUM(N14:AZ14)</f>
        <v>2988.4</v>
      </c>
      <c r="BC14" s="56" t="str">
        <f>SpellNumber(L14,BB14)</f>
        <v>INR  Two Thousand Nine Hundred &amp; Eighty Eight  and Paise Forty Only</v>
      </c>
      <c r="IA14" s="21">
        <v>1.01</v>
      </c>
      <c r="IB14" s="21" t="s">
        <v>75</v>
      </c>
      <c r="ID14" s="21">
        <v>5</v>
      </c>
      <c r="IE14" s="22" t="s">
        <v>43</v>
      </c>
      <c r="IF14" s="22"/>
      <c r="IG14" s="22"/>
      <c r="IH14" s="22"/>
      <c r="II14" s="22"/>
    </row>
    <row r="15" spans="1:243" s="21" customFormat="1" ht="15.75">
      <c r="A15" s="57">
        <v>2</v>
      </c>
      <c r="B15" s="58" t="s">
        <v>76</v>
      </c>
      <c r="C15" s="33"/>
      <c r="D15" s="66"/>
      <c r="E15" s="66"/>
      <c r="F15" s="66"/>
      <c r="G15" s="66"/>
      <c r="H15" s="66"/>
      <c r="I15" s="66"/>
      <c r="J15" s="66"/>
      <c r="K15" s="66"/>
      <c r="L15" s="66"/>
      <c r="M15" s="66"/>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IA15" s="21">
        <v>2</v>
      </c>
      <c r="IB15" s="21" t="s">
        <v>76</v>
      </c>
      <c r="IE15" s="22"/>
      <c r="IF15" s="22"/>
      <c r="IG15" s="22"/>
      <c r="IH15" s="22"/>
      <c r="II15" s="22"/>
    </row>
    <row r="16" spans="1:243" s="21" customFormat="1" ht="157.5" customHeight="1">
      <c r="A16" s="57">
        <v>2.01</v>
      </c>
      <c r="B16" s="58" t="s">
        <v>77</v>
      </c>
      <c r="C16" s="33"/>
      <c r="D16" s="33">
        <v>0.15</v>
      </c>
      <c r="E16" s="59" t="s">
        <v>46</v>
      </c>
      <c r="F16" s="75">
        <v>9398.77</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1409.82</v>
      </c>
      <c r="BB16" s="51">
        <f aca="true" t="shared" si="2" ref="BB16:BB23">BA16+SUM(N16:AZ16)</f>
        <v>1409.82</v>
      </c>
      <c r="BC16" s="56" t="str">
        <f aca="true" t="shared" si="3" ref="BC16:BC23">SpellNumber(L16,BB16)</f>
        <v>INR  One Thousand Four Hundred &amp; Nine  and Paise Eighty Two Only</v>
      </c>
      <c r="IA16" s="21">
        <v>2.01</v>
      </c>
      <c r="IB16" s="21" t="s">
        <v>77</v>
      </c>
      <c r="ID16" s="21">
        <v>0.15</v>
      </c>
      <c r="IE16" s="22" t="s">
        <v>46</v>
      </c>
      <c r="IF16" s="22"/>
      <c r="IG16" s="22"/>
      <c r="IH16" s="22"/>
      <c r="II16" s="22"/>
    </row>
    <row r="17" spans="1:243" s="21" customFormat="1" ht="47.25">
      <c r="A17" s="57">
        <v>2.02</v>
      </c>
      <c r="B17" s="58" t="s">
        <v>78</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2.02</v>
      </c>
      <c r="IB17" s="21" t="s">
        <v>78</v>
      </c>
      <c r="IE17" s="22"/>
      <c r="IF17" s="22"/>
      <c r="IG17" s="22"/>
      <c r="IH17" s="22"/>
      <c r="II17" s="22"/>
    </row>
    <row r="18" spans="1:243" s="21" customFormat="1" ht="30" customHeight="1">
      <c r="A18" s="57">
        <v>2.03</v>
      </c>
      <c r="B18" s="58" t="s">
        <v>79</v>
      </c>
      <c r="C18" s="33"/>
      <c r="D18" s="33">
        <v>1.5</v>
      </c>
      <c r="E18" s="59" t="s">
        <v>43</v>
      </c>
      <c r="F18" s="75">
        <v>672.12</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1008.18</v>
      </c>
      <c r="BB18" s="51">
        <f t="shared" si="2"/>
        <v>1008.18</v>
      </c>
      <c r="BC18" s="56" t="str">
        <f t="shared" si="3"/>
        <v>INR  One Thousand  &amp;Eight  and Paise Eighteen Only</v>
      </c>
      <c r="IA18" s="21">
        <v>2.03</v>
      </c>
      <c r="IB18" s="21" t="s">
        <v>79</v>
      </c>
      <c r="ID18" s="21">
        <v>1.5</v>
      </c>
      <c r="IE18" s="22" t="s">
        <v>43</v>
      </c>
      <c r="IF18" s="22"/>
      <c r="IG18" s="22"/>
      <c r="IH18" s="22"/>
      <c r="II18" s="22"/>
    </row>
    <row r="19" spans="1:243" s="21" customFormat="1" ht="29.25" customHeight="1">
      <c r="A19" s="57">
        <v>2.04</v>
      </c>
      <c r="B19" s="58" t="s">
        <v>80</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2.04</v>
      </c>
      <c r="IB19" s="21" t="s">
        <v>80</v>
      </c>
      <c r="IE19" s="22"/>
      <c r="IF19" s="22"/>
      <c r="IG19" s="22"/>
      <c r="IH19" s="22"/>
      <c r="II19" s="22"/>
    </row>
    <row r="20" spans="1:243" s="21" customFormat="1" ht="33" customHeight="1">
      <c r="A20" s="57">
        <v>2.05</v>
      </c>
      <c r="B20" s="58" t="s">
        <v>52</v>
      </c>
      <c r="C20" s="33"/>
      <c r="D20" s="33">
        <v>10</v>
      </c>
      <c r="E20" s="59" t="s">
        <v>56</v>
      </c>
      <c r="F20" s="75">
        <v>78.61</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786.1</v>
      </c>
      <c r="BB20" s="51">
        <f t="shared" si="2"/>
        <v>786.1</v>
      </c>
      <c r="BC20" s="56" t="str">
        <f t="shared" si="3"/>
        <v>INR  Seven Hundred &amp; Eighty Six  and Paise Ten Only</v>
      </c>
      <c r="IA20" s="21">
        <v>2.05</v>
      </c>
      <c r="IB20" s="21" t="s">
        <v>52</v>
      </c>
      <c r="ID20" s="21">
        <v>10</v>
      </c>
      <c r="IE20" s="22" t="s">
        <v>56</v>
      </c>
      <c r="IF20" s="22"/>
      <c r="IG20" s="22"/>
      <c r="IH20" s="22"/>
      <c r="II20" s="22"/>
    </row>
    <row r="21" spans="1:243" s="21" customFormat="1" ht="34.5" customHeight="1">
      <c r="A21" s="57">
        <v>3</v>
      </c>
      <c r="B21" s="58" t="s">
        <v>81</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v>
      </c>
      <c r="IB21" s="21" t="s">
        <v>81</v>
      </c>
      <c r="IE21" s="22"/>
      <c r="IF21" s="22"/>
      <c r="IG21" s="22"/>
      <c r="IH21" s="22"/>
      <c r="II21" s="22"/>
    </row>
    <row r="22" spans="1:243" s="21" customFormat="1" ht="18" customHeight="1">
      <c r="A22" s="57">
        <v>3.01</v>
      </c>
      <c r="B22" s="58" t="s">
        <v>82</v>
      </c>
      <c r="C22" s="33"/>
      <c r="D22" s="33">
        <v>9</v>
      </c>
      <c r="E22" s="59" t="s">
        <v>44</v>
      </c>
      <c r="F22" s="75">
        <v>48.93</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440.37</v>
      </c>
      <c r="BB22" s="51">
        <f t="shared" si="2"/>
        <v>440.37</v>
      </c>
      <c r="BC22" s="56" t="str">
        <f t="shared" si="3"/>
        <v>INR  Four Hundred &amp; Forty  and Paise Thirty Seven Only</v>
      </c>
      <c r="IA22" s="21">
        <v>3.01</v>
      </c>
      <c r="IB22" s="21" t="s">
        <v>82</v>
      </c>
      <c r="ID22" s="21">
        <v>9</v>
      </c>
      <c r="IE22" s="22" t="s">
        <v>44</v>
      </c>
      <c r="IF22" s="22"/>
      <c r="IG22" s="22"/>
      <c r="IH22" s="22"/>
      <c r="II22" s="22"/>
    </row>
    <row r="23" spans="1:243" s="21" customFormat="1" ht="30.75" customHeight="1">
      <c r="A23" s="57">
        <v>4</v>
      </c>
      <c r="B23" s="58" t="s">
        <v>83</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4</v>
      </c>
      <c r="IB23" s="21" t="s">
        <v>83</v>
      </c>
      <c r="IE23" s="22"/>
      <c r="IF23" s="22"/>
      <c r="IG23" s="22"/>
      <c r="IH23" s="22"/>
      <c r="II23" s="22"/>
    </row>
    <row r="24" spans="1:243" s="21" customFormat="1" ht="94.5" customHeight="1">
      <c r="A24" s="57">
        <v>4.01</v>
      </c>
      <c r="B24" s="58" t="s">
        <v>84</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4.01</v>
      </c>
      <c r="IB24" s="21" t="s">
        <v>84</v>
      </c>
      <c r="IE24" s="22"/>
      <c r="IF24" s="22"/>
      <c r="IG24" s="22"/>
      <c r="IH24" s="22"/>
      <c r="II24" s="22"/>
    </row>
    <row r="25" spans="1:243" s="21" customFormat="1" ht="31.5" customHeight="1">
      <c r="A25" s="57">
        <v>4.02</v>
      </c>
      <c r="B25" s="58" t="s">
        <v>58</v>
      </c>
      <c r="C25" s="33"/>
      <c r="D25" s="33">
        <v>0.1</v>
      </c>
      <c r="E25" s="59" t="s">
        <v>46</v>
      </c>
      <c r="F25" s="75">
        <v>93573.74</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9357.37</v>
      </c>
      <c r="BB25" s="51">
        <f>BA25+SUM(N25:AZ25)</f>
        <v>9357.37</v>
      </c>
      <c r="BC25" s="56" t="str">
        <f>SpellNumber(L25,BB25)</f>
        <v>INR  Nine Thousand Three Hundred &amp; Fifty Seven  and Paise Thirty Seven Only</v>
      </c>
      <c r="IA25" s="21">
        <v>4.02</v>
      </c>
      <c r="IB25" s="21" t="s">
        <v>58</v>
      </c>
      <c r="ID25" s="21">
        <v>0.1</v>
      </c>
      <c r="IE25" s="22" t="s">
        <v>46</v>
      </c>
      <c r="IF25" s="22"/>
      <c r="IG25" s="22"/>
      <c r="IH25" s="22"/>
      <c r="II25" s="22"/>
    </row>
    <row r="26" spans="1:243" s="21" customFormat="1" ht="31.5" customHeight="1">
      <c r="A26" s="57">
        <v>4.03</v>
      </c>
      <c r="B26" s="58" t="s">
        <v>85</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4.03</v>
      </c>
      <c r="IB26" s="21" t="s">
        <v>85</v>
      </c>
      <c r="IE26" s="22"/>
      <c r="IF26" s="22"/>
      <c r="IG26" s="22"/>
      <c r="IH26" s="22"/>
      <c r="II26" s="22"/>
    </row>
    <row r="27" spans="1:243" s="21" customFormat="1" ht="19.5" customHeight="1">
      <c r="A27" s="57">
        <v>4.04</v>
      </c>
      <c r="B27" s="58" t="s">
        <v>59</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4.04</v>
      </c>
      <c r="IB27" s="21" t="s">
        <v>59</v>
      </c>
      <c r="IE27" s="22"/>
      <c r="IF27" s="22"/>
      <c r="IG27" s="22"/>
      <c r="IH27" s="22"/>
      <c r="II27" s="22"/>
    </row>
    <row r="28" spans="1:243" s="21" customFormat="1" ht="30" customHeight="1">
      <c r="A28" s="57">
        <v>4.05</v>
      </c>
      <c r="B28" s="58" t="s">
        <v>60</v>
      </c>
      <c r="C28" s="33"/>
      <c r="D28" s="33">
        <v>3.4</v>
      </c>
      <c r="E28" s="59" t="s">
        <v>43</v>
      </c>
      <c r="F28" s="75">
        <v>3909.16</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13291.14</v>
      </c>
      <c r="BB28" s="51">
        <f>BA28+SUM(N28:AZ28)</f>
        <v>13291.14</v>
      </c>
      <c r="BC28" s="56" t="str">
        <f>SpellNumber(L28,BB28)</f>
        <v>INR  Thirteen Thousand Two Hundred &amp; Ninety One  and Paise Fourteen Only</v>
      </c>
      <c r="IA28" s="21">
        <v>4.05</v>
      </c>
      <c r="IB28" s="21" t="s">
        <v>60</v>
      </c>
      <c r="ID28" s="21">
        <v>3.4</v>
      </c>
      <c r="IE28" s="22" t="s">
        <v>43</v>
      </c>
      <c r="IF28" s="22"/>
      <c r="IG28" s="22"/>
      <c r="IH28" s="22"/>
      <c r="II28" s="22"/>
    </row>
    <row r="29" spans="1:243" s="21" customFormat="1" ht="67.5" customHeight="1">
      <c r="A29" s="60">
        <v>4.06</v>
      </c>
      <c r="B29" s="58" t="s">
        <v>86</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4.06</v>
      </c>
      <c r="IB29" s="21" t="s">
        <v>86</v>
      </c>
      <c r="IE29" s="22"/>
      <c r="IF29" s="22"/>
      <c r="IG29" s="22"/>
      <c r="IH29" s="22"/>
      <c r="II29" s="22"/>
    </row>
    <row r="30" spans="1:243" s="21" customFormat="1" ht="31.5" customHeight="1">
      <c r="A30" s="57">
        <v>4.07</v>
      </c>
      <c r="B30" s="58" t="s">
        <v>61</v>
      </c>
      <c r="C30" s="33"/>
      <c r="D30" s="33">
        <v>43</v>
      </c>
      <c r="E30" s="59" t="s">
        <v>56</v>
      </c>
      <c r="F30" s="75">
        <v>173.35</v>
      </c>
      <c r="G30" s="43"/>
      <c r="H30" s="37"/>
      <c r="I30" s="38" t="s">
        <v>33</v>
      </c>
      <c r="J30" s="39">
        <f>IF(I30="Less(-)",-1,1)</f>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total_amount_ba($B$2,$D$2,D30,F30,J30,K30,M30)</f>
        <v>7454.05</v>
      </c>
      <c r="BB30" s="51">
        <f>BA30+SUM(N30:AZ30)</f>
        <v>7454.05</v>
      </c>
      <c r="BC30" s="56" t="str">
        <f>SpellNumber(L30,BB30)</f>
        <v>INR  Seven Thousand Four Hundred &amp; Fifty Four  and Paise Five Only</v>
      </c>
      <c r="IA30" s="21">
        <v>4.07</v>
      </c>
      <c r="IB30" s="21" t="s">
        <v>61</v>
      </c>
      <c r="ID30" s="21">
        <v>43</v>
      </c>
      <c r="IE30" s="22" t="s">
        <v>56</v>
      </c>
      <c r="IF30" s="22"/>
      <c r="IG30" s="22"/>
      <c r="IH30" s="22"/>
      <c r="II30" s="22"/>
    </row>
    <row r="31" spans="1:243" s="21" customFormat="1" ht="96" customHeight="1">
      <c r="A31" s="57">
        <v>4.08</v>
      </c>
      <c r="B31" s="58" t="s">
        <v>57</v>
      </c>
      <c r="C31" s="33"/>
      <c r="D31" s="33">
        <v>10</v>
      </c>
      <c r="E31" s="59" t="s">
        <v>47</v>
      </c>
      <c r="F31" s="75">
        <v>170.41</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1704.1</v>
      </c>
      <c r="BB31" s="51">
        <f>BA31+SUM(N31:AZ31)</f>
        <v>1704.1</v>
      </c>
      <c r="BC31" s="56" t="str">
        <f>SpellNumber(L31,BB31)</f>
        <v>INR  One Thousand Seven Hundred &amp; Four  and Paise Ten Only</v>
      </c>
      <c r="IA31" s="21">
        <v>4.08</v>
      </c>
      <c r="IB31" s="21" t="s">
        <v>57</v>
      </c>
      <c r="ID31" s="21">
        <v>10</v>
      </c>
      <c r="IE31" s="22" t="s">
        <v>47</v>
      </c>
      <c r="IF31" s="22"/>
      <c r="IG31" s="22"/>
      <c r="IH31" s="22"/>
      <c r="II31" s="22"/>
    </row>
    <row r="32" spans="1:243" s="21" customFormat="1" ht="47.25">
      <c r="A32" s="57">
        <v>4.09</v>
      </c>
      <c r="B32" s="58" t="s">
        <v>87</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4.09</v>
      </c>
      <c r="IB32" s="21" t="s">
        <v>87</v>
      </c>
      <c r="IE32" s="22"/>
      <c r="IF32" s="22"/>
      <c r="IG32" s="22"/>
      <c r="IH32" s="22"/>
      <c r="II32" s="22"/>
    </row>
    <row r="33" spans="1:243" s="21" customFormat="1" ht="30" customHeight="1">
      <c r="A33" s="60">
        <v>4.1</v>
      </c>
      <c r="B33" s="58" t="s">
        <v>88</v>
      </c>
      <c r="C33" s="33"/>
      <c r="D33" s="33">
        <v>3</v>
      </c>
      <c r="E33" s="59" t="s">
        <v>47</v>
      </c>
      <c r="F33" s="75">
        <v>145.46</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436.38</v>
      </c>
      <c r="BB33" s="51">
        <f>BA33+SUM(N33:AZ33)</f>
        <v>436.38</v>
      </c>
      <c r="BC33" s="56" t="str">
        <f>SpellNumber(L33,BB33)</f>
        <v>INR  Four Hundred &amp; Thirty Six  and Paise Thirty Eight Only</v>
      </c>
      <c r="IA33" s="21">
        <v>4.1</v>
      </c>
      <c r="IB33" s="21" t="s">
        <v>88</v>
      </c>
      <c r="ID33" s="21">
        <v>3</v>
      </c>
      <c r="IE33" s="22" t="s">
        <v>47</v>
      </c>
      <c r="IF33" s="22"/>
      <c r="IG33" s="22"/>
      <c r="IH33" s="22"/>
      <c r="II33" s="22"/>
    </row>
    <row r="34" spans="1:243" s="21" customFormat="1" ht="63">
      <c r="A34" s="57">
        <v>4.11</v>
      </c>
      <c r="B34" s="58" t="s">
        <v>89</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4.11</v>
      </c>
      <c r="IB34" s="21" t="s">
        <v>89</v>
      </c>
      <c r="IE34" s="22"/>
      <c r="IF34" s="22"/>
      <c r="IG34" s="22"/>
      <c r="IH34" s="22"/>
      <c r="II34" s="22"/>
    </row>
    <row r="35" spans="1:243" s="21" customFormat="1" ht="31.5" customHeight="1">
      <c r="A35" s="57">
        <v>4.12</v>
      </c>
      <c r="B35" s="58" t="s">
        <v>90</v>
      </c>
      <c r="C35" s="33"/>
      <c r="D35" s="33">
        <v>3</v>
      </c>
      <c r="E35" s="59" t="s">
        <v>47</v>
      </c>
      <c r="F35" s="75">
        <v>53.53</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160.59</v>
      </c>
      <c r="BB35" s="51">
        <f>BA35+SUM(N35:AZ35)</f>
        <v>160.59</v>
      </c>
      <c r="BC35" s="56" t="str">
        <f>SpellNumber(L35,BB35)</f>
        <v>INR  One Hundred &amp; Sixty  and Paise Fifty Nine Only</v>
      </c>
      <c r="IA35" s="21">
        <v>4.12</v>
      </c>
      <c r="IB35" s="21" t="s">
        <v>90</v>
      </c>
      <c r="ID35" s="21">
        <v>3</v>
      </c>
      <c r="IE35" s="22" t="s">
        <v>47</v>
      </c>
      <c r="IF35" s="22"/>
      <c r="IG35" s="22"/>
      <c r="IH35" s="22"/>
      <c r="II35" s="22"/>
    </row>
    <row r="36" spans="1:243" s="21" customFormat="1" ht="28.5">
      <c r="A36" s="57">
        <v>4.13</v>
      </c>
      <c r="B36" s="58" t="s">
        <v>62</v>
      </c>
      <c r="C36" s="33"/>
      <c r="D36" s="33">
        <v>3</v>
      </c>
      <c r="E36" s="59" t="s">
        <v>47</v>
      </c>
      <c r="F36" s="75">
        <v>46.51</v>
      </c>
      <c r="G36" s="43"/>
      <c r="H36" s="37"/>
      <c r="I36" s="38" t="s">
        <v>33</v>
      </c>
      <c r="J36" s="39">
        <f>IF(I36="Less(-)",-1,1)</f>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total_amount_ba($B$2,$D$2,D36,F36,J36,K36,M36)</f>
        <v>139.53</v>
      </c>
      <c r="BB36" s="51">
        <f>BA36+SUM(N36:AZ36)</f>
        <v>139.53</v>
      </c>
      <c r="BC36" s="56" t="str">
        <f>SpellNumber(L36,BB36)</f>
        <v>INR  One Hundred &amp; Thirty Nine  and Paise Fifty Three Only</v>
      </c>
      <c r="IA36" s="21">
        <v>4.13</v>
      </c>
      <c r="IB36" s="21" t="s">
        <v>62</v>
      </c>
      <c r="ID36" s="21">
        <v>3</v>
      </c>
      <c r="IE36" s="22" t="s">
        <v>47</v>
      </c>
      <c r="IF36" s="22"/>
      <c r="IG36" s="22"/>
      <c r="IH36" s="22"/>
      <c r="II36" s="22"/>
    </row>
    <row r="37" spans="1:243" s="21" customFormat="1" ht="31.5" customHeight="1">
      <c r="A37" s="57">
        <v>4.14</v>
      </c>
      <c r="B37" s="58" t="s">
        <v>63</v>
      </c>
      <c r="C37" s="33"/>
      <c r="D37" s="33">
        <v>14</v>
      </c>
      <c r="E37" s="59" t="s">
        <v>47</v>
      </c>
      <c r="F37" s="75">
        <v>34.28</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479.92</v>
      </c>
      <c r="BB37" s="51">
        <f>BA37+SUM(N37:AZ37)</f>
        <v>479.92</v>
      </c>
      <c r="BC37" s="56" t="str">
        <f>SpellNumber(L37,BB37)</f>
        <v>INR  Four Hundred &amp; Seventy Nine  and Paise Ninety Two Only</v>
      </c>
      <c r="IA37" s="21">
        <v>4.14</v>
      </c>
      <c r="IB37" s="21" t="s">
        <v>63</v>
      </c>
      <c r="ID37" s="21">
        <v>14</v>
      </c>
      <c r="IE37" s="22" t="s">
        <v>47</v>
      </c>
      <c r="IF37" s="22"/>
      <c r="IG37" s="22"/>
      <c r="IH37" s="22"/>
      <c r="II37" s="22"/>
    </row>
    <row r="38" spans="1:243" s="21" customFormat="1" ht="63">
      <c r="A38" s="57">
        <v>4.15</v>
      </c>
      <c r="B38" s="58" t="s">
        <v>91</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4.15</v>
      </c>
      <c r="IB38" s="21" t="s">
        <v>91</v>
      </c>
      <c r="IE38" s="22"/>
      <c r="IF38" s="22"/>
      <c r="IG38" s="22"/>
      <c r="IH38" s="22"/>
      <c r="II38" s="22"/>
    </row>
    <row r="39" spans="1:243" s="21" customFormat="1" ht="31.5" customHeight="1">
      <c r="A39" s="57">
        <v>4.16</v>
      </c>
      <c r="B39" s="58" t="s">
        <v>92</v>
      </c>
      <c r="C39" s="33"/>
      <c r="D39" s="33">
        <v>6</v>
      </c>
      <c r="E39" s="59" t="s">
        <v>47</v>
      </c>
      <c r="F39" s="75">
        <v>30.86</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185.16</v>
      </c>
      <c r="BB39" s="51">
        <f>BA39+SUM(N39:AZ39)</f>
        <v>185.16</v>
      </c>
      <c r="BC39" s="56" t="str">
        <f>SpellNumber(L39,BB39)</f>
        <v>INR  One Hundred &amp; Eighty Five  and Paise Sixteen Only</v>
      </c>
      <c r="IA39" s="21">
        <v>4.16</v>
      </c>
      <c r="IB39" s="21" t="s">
        <v>92</v>
      </c>
      <c r="ID39" s="21">
        <v>6</v>
      </c>
      <c r="IE39" s="22" t="s">
        <v>47</v>
      </c>
      <c r="IF39" s="22"/>
      <c r="IG39" s="22"/>
      <c r="IH39" s="22"/>
      <c r="II39" s="22"/>
    </row>
    <row r="40" spans="1:243" s="21" customFormat="1" ht="31.5" customHeight="1">
      <c r="A40" s="60">
        <v>4.17</v>
      </c>
      <c r="B40" s="58" t="s">
        <v>64</v>
      </c>
      <c r="C40" s="33"/>
      <c r="D40" s="33">
        <v>12</v>
      </c>
      <c r="E40" s="59" t="s">
        <v>47</v>
      </c>
      <c r="F40" s="75">
        <v>24.77</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297.24</v>
      </c>
      <c r="BB40" s="51">
        <f>BA40+SUM(N40:AZ40)</f>
        <v>297.24</v>
      </c>
      <c r="BC40" s="56" t="str">
        <f>SpellNumber(L40,BB40)</f>
        <v>INR  Two Hundred &amp; Ninety Seven  and Paise Twenty Four Only</v>
      </c>
      <c r="IA40" s="21">
        <v>4.17</v>
      </c>
      <c r="IB40" s="21" t="s">
        <v>64</v>
      </c>
      <c r="ID40" s="21">
        <v>12</v>
      </c>
      <c r="IE40" s="22" t="s">
        <v>47</v>
      </c>
      <c r="IF40" s="22"/>
      <c r="IG40" s="22"/>
      <c r="IH40" s="22"/>
      <c r="II40" s="22"/>
    </row>
    <row r="41" spans="1:243" s="21" customFormat="1" ht="94.5">
      <c r="A41" s="57">
        <v>4.18</v>
      </c>
      <c r="B41" s="58" t="s">
        <v>93</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4.18</v>
      </c>
      <c r="IB41" s="21" t="s">
        <v>93</v>
      </c>
      <c r="IE41" s="22"/>
      <c r="IF41" s="22"/>
      <c r="IG41" s="22"/>
      <c r="IH41" s="22"/>
      <c r="II41" s="22"/>
    </row>
    <row r="42" spans="1:243" s="21" customFormat="1" ht="31.5" customHeight="1">
      <c r="A42" s="57">
        <v>4.19</v>
      </c>
      <c r="B42" s="58" t="s">
        <v>62</v>
      </c>
      <c r="C42" s="33"/>
      <c r="D42" s="33">
        <v>2</v>
      </c>
      <c r="E42" s="59" t="s">
        <v>47</v>
      </c>
      <c r="F42" s="75">
        <v>66.24</v>
      </c>
      <c r="G42" s="43"/>
      <c r="H42" s="37"/>
      <c r="I42" s="38" t="s">
        <v>33</v>
      </c>
      <c r="J42" s="39">
        <f>IF(I42="Less(-)",-1,1)</f>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total_amount_ba($B$2,$D$2,D42,F42,J42,K42,M42)</f>
        <v>132.48</v>
      </c>
      <c r="BB42" s="51">
        <f>BA42+SUM(N42:AZ42)</f>
        <v>132.48</v>
      </c>
      <c r="BC42" s="56" t="str">
        <f>SpellNumber(L42,BB42)</f>
        <v>INR  One Hundred &amp; Thirty Two  and Paise Forty Eight Only</v>
      </c>
      <c r="IA42" s="21">
        <v>4.19</v>
      </c>
      <c r="IB42" s="21" t="s">
        <v>62</v>
      </c>
      <c r="ID42" s="21">
        <v>2</v>
      </c>
      <c r="IE42" s="22" t="s">
        <v>47</v>
      </c>
      <c r="IF42" s="22"/>
      <c r="IG42" s="22"/>
      <c r="IH42" s="22"/>
      <c r="II42" s="22"/>
    </row>
    <row r="43" spans="1:243" s="21" customFormat="1" ht="94.5">
      <c r="A43" s="60">
        <v>4.2</v>
      </c>
      <c r="B43" s="58" t="s">
        <v>94</v>
      </c>
      <c r="C43" s="33"/>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IA43" s="21">
        <v>4.2</v>
      </c>
      <c r="IB43" s="21" t="s">
        <v>94</v>
      </c>
      <c r="IE43" s="22"/>
      <c r="IF43" s="22"/>
      <c r="IG43" s="22"/>
      <c r="IH43" s="22"/>
      <c r="II43" s="22"/>
    </row>
    <row r="44" spans="1:243" s="21" customFormat="1" ht="31.5" customHeight="1">
      <c r="A44" s="57">
        <v>4.21</v>
      </c>
      <c r="B44" s="58" t="s">
        <v>64</v>
      </c>
      <c r="C44" s="33"/>
      <c r="D44" s="33">
        <v>4</v>
      </c>
      <c r="E44" s="59" t="s">
        <v>47</v>
      </c>
      <c r="F44" s="75">
        <v>46.69</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186.76</v>
      </c>
      <c r="BB44" s="51">
        <f>BA44+SUM(N44:AZ44)</f>
        <v>186.76</v>
      </c>
      <c r="BC44" s="56" t="str">
        <f>SpellNumber(L44,BB44)</f>
        <v>INR  One Hundred &amp; Eighty Six  and Paise Seventy Six Only</v>
      </c>
      <c r="IA44" s="21">
        <v>4.21</v>
      </c>
      <c r="IB44" s="21" t="s">
        <v>64</v>
      </c>
      <c r="ID44" s="21">
        <v>4</v>
      </c>
      <c r="IE44" s="22" t="s">
        <v>47</v>
      </c>
      <c r="IF44" s="22"/>
      <c r="IG44" s="22"/>
      <c r="IH44" s="22"/>
      <c r="II44" s="22"/>
    </row>
    <row r="45" spans="1:243" s="21" customFormat="1" ht="267.75">
      <c r="A45" s="57">
        <v>4.22</v>
      </c>
      <c r="B45" s="58" t="s">
        <v>95</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4.22</v>
      </c>
      <c r="IB45" s="21" t="s">
        <v>95</v>
      </c>
      <c r="IE45" s="22"/>
      <c r="IF45" s="22"/>
      <c r="IG45" s="22"/>
      <c r="IH45" s="22"/>
      <c r="II45" s="22"/>
    </row>
    <row r="46" spans="1:243" s="21" customFormat="1" ht="31.5" customHeight="1">
      <c r="A46" s="57">
        <v>4.23</v>
      </c>
      <c r="B46" s="58" t="s">
        <v>96</v>
      </c>
      <c r="C46" s="33"/>
      <c r="D46" s="33">
        <v>10</v>
      </c>
      <c r="E46" s="59" t="s">
        <v>44</v>
      </c>
      <c r="F46" s="75">
        <v>203.9</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2039</v>
      </c>
      <c r="BB46" s="51">
        <f>BA46+SUM(N46:AZ46)</f>
        <v>2039</v>
      </c>
      <c r="BC46" s="56" t="str">
        <f>SpellNumber(L46,BB46)</f>
        <v>INR  Two Thousand  &amp;Thirty Nine  Only</v>
      </c>
      <c r="IA46" s="21">
        <v>4.23</v>
      </c>
      <c r="IB46" s="21" t="s">
        <v>96</v>
      </c>
      <c r="ID46" s="21">
        <v>10</v>
      </c>
      <c r="IE46" s="22" t="s">
        <v>44</v>
      </c>
      <c r="IF46" s="22"/>
      <c r="IG46" s="22"/>
      <c r="IH46" s="22"/>
      <c r="II46" s="22"/>
    </row>
    <row r="47" spans="1:243" s="21" customFormat="1" ht="30" customHeight="1">
      <c r="A47" s="57">
        <v>4.24</v>
      </c>
      <c r="B47" s="58" t="s">
        <v>97</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4.24</v>
      </c>
      <c r="IB47" s="21" t="s">
        <v>97</v>
      </c>
      <c r="IE47" s="22"/>
      <c r="IF47" s="22"/>
      <c r="IG47" s="22"/>
      <c r="IH47" s="22"/>
      <c r="II47" s="22"/>
    </row>
    <row r="48" spans="1:243" s="21" customFormat="1" ht="359.25" customHeight="1">
      <c r="A48" s="57">
        <v>4.25</v>
      </c>
      <c r="B48" s="58" t="s">
        <v>98</v>
      </c>
      <c r="C48" s="33"/>
      <c r="D48" s="33">
        <v>3</v>
      </c>
      <c r="E48" s="59" t="s">
        <v>43</v>
      </c>
      <c r="F48" s="75">
        <v>1570.06</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4710.18</v>
      </c>
      <c r="BB48" s="51">
        <f>BA48+SUM(N48:AZ48)</f>
        <v>4710.18</v>
      </c>
      <c r="BC48" s="56" t="str">
        <f>SpellNumber(L48,BB48)</f>
        <v>INR  Four Thousand Seven Hundred &amp; Ten  and Paise Eighteen Only</v>
      </c>
      <c r="IA48" s="21">
        <v>4.25</v>
      </c>
      <c r="IB48" s="21" t="s">
        <v>98</v>
      </c>
      <c r="ID48" s="21">
        <v>3</v>
      </c>
      <c r="IE48" s="22" t="s">
        <v>43</v>
      </c>
      <c r="IF48" s="22"/>
      <c r="IG48" s="22"/>
      <c r="IH48" s="22"/>
      <c r="II48" s="22"/>
    </row>
    <row r="49" spans="1:243" s="21" customFormat="1" ht="110.25">
      <c r="A49" s="57">
        <v>4.26</v>
      </c>
      <c r="B49" s="58" t="s">
        <v>99</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4.26</v>
      </c>
      <c r="IB49" s="21" t="s">
        <v>99</v>
      </c>
      <c r="IE49" s="22"/>
      <c r="IF49" s="22"/>
      <c r="IG49" s="22"/>
      <c r="IH49" s="22"/>
      <c r="II49" s="22"/>
    </row>
    <row r="50" spans="1:243" s="21" customFormat="1" ht="15.75">
      <c r="A50" s="57">
        <v>4.27</v>
      </c>
      <c r="B50" s="58" t="s">
        <v>100</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4.27</v>
      </c>
      <c r="IB50" s="21" t="s">
        <v>100</v>
      </c>
      <c r="IE50" s="22"/>
      <c r="IF50" s="22"/>
      <c r="IG50" s="22"/>
      <c r="IH50" s="22"/>
      <c r="II50" s="22"/>
    </row>
    <row r="51" spans="1:243" s="21" customFormat="1" ht="35.25" customHeight="1">
      <c r="A51" s="57">
        <v>4.28</v>
      </c>
      <c r="B51" s="58" t="s">
        <v>101</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4.28</v>
      </c>
      <c r="IB51" s="21" t="s">
        <v>101</v>
      </c>
      <c r="IE51" s="22"/>
      <c r="IF51" s="22"/>
      <c r="IG51" s="22"/>
      <c r="IH51" s="22"/>
      <c r="II51" s="22"/>
    </row>
    <row r="52" spans="1:243" s="21" customFormat="1" ht="42.75">
      <c r="A52" s="57">
        <v>4.29</v>
      </c>
      <c r="B52" s="58" t="s">
        <v>59</v>
      </c>
      <c r="C52" s="33"/>
      <c r="D52" s="33">
        <v>1.7</v>
      </c>
      <c r="E52" s="59" t="s">
        <v>43</v>
      </c>
      <c r="F52" s="75">
        <v>3932.18</v>
      </c>
      <c r="G52" s="43"/>
      <c r="H52" s="37"/>
      <c r="I52" s="38" t="s">
        <v>33</v>
      </c>
      <c r="J52" s="39">
        <f>IF(I52="Less(-)",-1,1)</f>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total_amount_ba($B$2,$D$2,D52,F52,J52,K52,M52)</f>
        <v>6684.71</v>
      </c>
      <c r="BB52" s="51">
        <f>BA52+SUM(N52:AZ52)</f>
        <v>6684.71</v>
      </c>
      <c r="BC52" s="56" t="str">
        <f>SpellNumber(L52,BB52)</f>
        <v>INR  Six Thousand Six Hundred &amp; Eighty Four  and Paise Seventy One Only</v>
      </c>
      <c r="IA52" s="21">
        <v>4.29</v>
      </c>
      <c r="IB52" s="21" t="s">
        <v>59</v>
      </c>
      <c r="ID52" s="21">
        <v>1.7</v>
      </c>
      <c r="IE52" s="22" t="s">
        <v>43</v>
      </c>
      <c r="IF52" s="22"/>
      <c r="IG52" s="22"/>
      <c r="IH52" s="22"/>
      <c r="II52" s="22"/>
    </row>
    <row r="53" spans="1:243" s="21" customFormat="1" ht="16.5" customHeight="1">
      <c r="A53" s="57">
        <v>5</v>
      </c>
      <c r="B53" s="58" t="s">
        <v>102</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5</v>
      </c>
      <c r="IB53" s="21" t="s">
        <v>102</v>
      </c>
      <c r="IE53" s="22"/>
      <c r="IF53" s="22"/>
      <c r="IG53" s="22"/>
      <c r="IH53" s="22"/>
      <c r="II53" s="22"/>
    </row>
    <row r="54" spans="1:243" s="21" customFormat="1" ht="81" customHeight="1">
      <c r="A54" s="57">
        <v>5.01</v>
      </c>
      <c r="B54" s="58" t="s">
        <v>103</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5.01</v>
      </c>
      <c r="IB54" s="21" t="s">
        <v>103</v>
      </c>
      <c r="IE54" s="22"/>
      <c r="IF54" s="22"/>
      <c r="IG54" s="22"/>
      <c r="IH54" s="22"/>
      <c r="II54" s="22"/>
    </row>
    <row r="55" spans="1:243" s="21" customFormat="1" ht="78.75">
      <c r="A55" s="57">
        <v>5.02</v>
      </c>
      <c r="B55" s="58" t="s">
        <v>104</v>
      </c>
      <c r="C55" s="33"/>
      <c r="D55" s="33">
        <v>134</v>
      </c>
      <c r="E55" s="59" t="s">
        <v>56</v>
      </c>
      <c r="F55" s="75">
        <v>100.53</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f>
        <v>13471.02</v>
      </c>
      <c r="BB55" s="51">
        <f>BA55+SUM(N55:AZ55)</f>
        <v>13471.02</v>
      </c>
      <c r="BC55" s="56" t="str">
        <f>SpellNumber(L55,BB55)</f>
        <v>INR  Thirteen Thousand Four Hundred &amp; Seventy One  and Paise Two Only</v>
      </c>
      <c r="IA55" s="21">
        <v>5.02</v>
      </c>
      <c r="IB55" s="21" t="s">
        <v>104</v>
      </c>
      <c r="ID55" s="21">
        <v>134</v>
      </c>
      <c r="IE55" s="22" t="s">
        <v>56</v>
      </c>
      <c r="IF55" s="22"/>
      <c r="IG55" s="22"/>
      <c r="IH55" s="22"/>
      <c r="II55" s="22"/>
    </row>
    <row r="56" spans="1:243" s="21" customFormat="1" ht="18" customHeight="1">
      <c r="A56" s="57">
        <v>6</v>
      </c>
      <c r="B56" s="58" t="s">
        <v>105</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6</v>
      </c>
      <c r="IB56" s="21" t="s">
        <v>105</v>
      </c>
      <c r="IE56" s="22"/>
      <c r="IF56" s="22"/>
      <c r="IG56" s="22"/>
      <c r="IH56" s="22"/>
      <c r="II56" s="22"/>
    </row>
    <row r="57" spans="1:243" s="21" customFormat="1" ht="110.25">
      <c r="A57" s="57">
        <v>6.01</v>
      </c>
      <c r="B57" s="58" t="s">
        <v>106</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6.01</v>
      </c>
      <c r="IB57" s="21" t="s">
        <v>106</v>
      </c>
      <c r="IE57" s="22"/>
      <c r="IF57" s="22"/>
      <c r="IG57" s="22"/>
      <c r="IH57" s="22"/>
      <c r="II57" s="22"/>
    </row>
    <row r="58" spans="1:243" s="21" customFormat="1" ht="42.75">
      <c r="A58" s="57">
        <v>6.02</v>
      </c>
      <c r="B58" s="58" t="s">
        <v>107</v>
      </c>
      <c r="C58" s="33"/>
      <c r="D58" s="33">
        <v>6</v>
      </c>
      <c r="E58" s="59" t="s">
        <v>43</v>
      </c>
      <c r="F58" s="75">
        <v>477.86</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2867.16</v>
      </c>
      <c r="BB58" s="51">
        <f>BA58+SUM(N58:AZ58)</f>
        <v>2867.16</v>
      </c>
      <c r="BC58" s="56" t="str">
        <f>SpellNumber(L58,BB58)</f>
        <v>INR  Two Thousand Eight Hundred &amp; Sixty Seven  and Paise Sixteen Only</v>
      </c>
      <c r="IA58" s="21">
        <v>6.02</v>
      </c>
      <c r="IB58" s="21" t="s">
        <v>107</v>
      </c>
      <c r="ID58" s="21">
        <v>6</v>
      </c>
      <c r="IE58" s="22" t="s">
        <v>43</v>
      </c>
      <c r="IF58" s="22"/>
      <c r="IG58" s="22"/>
      <c r="IH58" s="22"/>
      <c r="II58" s="22"/>
    </row>
    <row r="59" spans="1:243" s="21" customFormat="1" ht="63">
      <c r="A59" s="57">
        <v>6.03</v>
      </c>
      <c r="B59" s="58" t="s">
        <v>108</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6.03</v>
      </c>
      <c r="IB59" s="21" t="s">
        <v>108</v>
      </c>
      <c r="IE59" s="22"/>
      <c r="IF59" s="22"/>
      <c r="IG59" s="22"/>
      <c r="IH59" s="22"/>
      <c r="II59" s="22"/>
    </row>
    <row r="60" spans="1:243" s="21" customFormat="1" ht="42.75">
      <c r="A60" s="57">
        <v>6.04</v>
      </c>
      <c r="B60" s="58" t="s">
        <v>109</v>
      </c>
      <c r="C60" s="33"/>
      <c r="D60" s="33">
        <v>21</v>
      </c>
      <c r="E60" s="59" t="s">
        <v>43</v>
      </c>
      <c r="F60" s="75">
        <v>500.44</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10509.24</v>
      </c>
      <c r="BB60" s="51">
        <f>BA60+SUM(N60:AZ60)</f>
        <v>10509.24</v>
      </c>
      <c r="BC60" s="56" t="str">
        <f>SpellNumber(L60,BB60)</f>
        <v>INR  Ten Thousand Five Hundred &amp; Nine  and Paise Twenty Four Only</v>
      </c>
      <c r="IA60" s="21">
        <v>6.04</v>
      </c>
      <c r="IB60" s="21" t="s">
        <v>109</v>
      </c>
      <c r="ID60" s="21">
        <v>21</v>
      </c>
      <c r="IE60" s="22" t="s">
        <v>43</v>
      </c>
      <c r="IF60" s="22"/>
      <c r="IG60" s="22"/>
      <c r="IH60" s="22"/>
      <c r="II60" s="22"/>
    </row>
    <row r="61" spans="1:243" s="21" customFormat="1" ht="15.75">
      <c r="A61" s="57">
        <v>7</v>
      </c>
      <c r="B61" s="58" t="s">
        <v>110</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7</v>
      </c>
      <c r="IB61" s="21" t="s">
        <v>110</v>
      </c>
      <c r="IE61" s="22"/>
      <c r="IF61" s="22"/>
      <c r="IG61" s="22"/>
      <c r="IH61" s="22"/>
      <c r="II61" s="22"/>
    </row>
    <row r="62" spans="1:243" s="21" customFormat="1" ht="15.75">
      <c r="A62" s="57">
        <v>7.01</v>
      </c>
      <c r="B62" s="58" t="s">
        <v>111</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7.01</v>
      </c>
      <c r="IB62" s="21" t="s">
        <v>111</v>
      </c>
      <c r="IE62" s="22"/>
      <c r="IF62" s="22"/>
      <c r="IG62" s="22"/>
      <c r="IH62" s="22"/>
      <c r="II62" s="22"/>
    </row>
    <row r="63" spans="1:243" s="21" customFormat="1" ht="28.5" customHeight="1">
      <c r="A63" s="57">
        <v>7.02</v>
      </c>
      <c r="B63" s="58" t="s">
        <v>48</v>
      </c>
      <c r="C63" s="33"/>
      <c r="D63" s="33">
        <v>35</v>
      </c>
      <c r="E63" s="59" t="s">
        <v>43</v>
      </c>
      <c r="F63" s="75">
        <v>258.09</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9033.15</v>
      </c>
      <c r="BB63" s="51">
        <f>BA63+SUM(N63:AZ63)</f>
        <v>9033.15</v>
      </c>
      <c r="BC63" s="56" t="str">
        <f>SpellNumber(L63,BB63)</f>
        <v>INR  Nine Thousand  &amp;Thirty Three  and Paise Fifteen Only</v>
      </c>
      <c r="IA63" s="21">
        <v>7.02</v>
      </c>
      <c r="IB63" s="21" t="s">
        <v>48</v>
      </c>
      <c r="ID63" s="21">
        <v>35</v>
      </c>
      <c r="IE63" s="22" t="s">
        <v>43</v>
      </c>
      <c r="IF63" s="22"/>
      <c r="IG63" s="22"/>
      <c r="IH63" s="22"/>
      <c r="II63" s="22"/>
    </row>
    <row r="64" spans="1:243" s="21" customFormat="1" ht="31.5">
      <c r="A64" s="57">
        <v>7.03</v>
      </c>
      <c r="B64" s="58" t="s">
        <v>112</v>
      </c>
      <c r="C64" s="33"/>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7.03</v>
      </c>
      <c r="IB64" s="21" t="s">
        <v>112</v>
      </c>
      <c r="IE64" s="22"/>
      <c r="IF64" s="22"/>
      <c r="IG64" s="22"/>
      <c r="IH64" s="22"/>
      <c r="II64" s="22"/>
    </row>
    <row r="65" spans="1:243" s="21" customFormat="1" ht="33" customHeight="1">
      <c r="A65" s="57">
        <v>7.04</v>
      </c>
      <c r="B65" s="58" t="s">
        <v>48</v>
      </c>
      <c r="C65" s="33"/>
      <c r="D65" s="33">
        <v>58</v>
      </c>
      <c r="E65" s="59" t="s">
        <v>43</v>
      </c>
      <c r="F65" s="75">
        <v>297.33</v>
      </c>
      <c r="G65" s="43"/>
      <c r="H65" s="37"/>
      <c r="I65" s="38" t="s">
        <v>33</v>
      </c>
      <c r="J65" s="39">
        <f>IF(I65="Less(-)",-1,1)</f>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total_amount_ba($B$2,$D$2,D65,F65,J65,K65,M65)</f>
        <v>17245.14</v>
      </c>
      <c r="BB65" s="51">
        <f>BA65+SUM(N65:AZ65)</f>
        <v>17245.14</v>
      </c>
      <c r="BC65" s="56" t="str">
        <f>SpellNumber(L65,BB65)</f>
        <v>INR  Seventeen Thousand Two Hundred &amp; Forty Five  and Paise Fourteen Only</v>
      </c>
      <c r="IA65" s="21">
        <v>7.04</v>
      </c>
      <c r="IB65" s="21" t="s">
        <v>48</v>
      </c>
      <c r="ID65" s="21">
        <v>58</v>
      </c>
      <c r="IE65" s="22" t="s">
        <v>43</v>
      </c>
      <c r="IF65" s="22"/>
      <c r="IG65" s="22"/>
      <c r="IH65" s="22"/>
      <c r="II65" s="22"/>
    </row>
    <row r="66" spans="1:243" s="21" customFormat="1" ht="15.75">
      <c r="A66" s="57">
        <v>7.05</v>
      </c>
      <c r="B66" s="58" t="s">
        <v>113</v>
      </c>
      <c r="C66" s="33"/>
      <c r="D66" s="66"/>
      <c r="E66" s="66"/>
      <c r="F66" s="66"/>
      <c r="G66" s="66"/>
      <c r="H66" s="66"/>
      <c r="I66" s="66"/>
      <c r="J66" s="66"/>
      <c r="K66" s="66"/>
      <c r="L66" s="66"/>
      <c r="M66" s="66"/>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IA66" s="21">
        <v>7.05</v>
      </c>
      <c r="IB66" s="21" t="s">
        <v>113</v>
      </c>
      <c r="IE66" s="22"/>
      <c r="IF66" s="22"/>
      <c r="IG66" s="22"/>
      <c r="IH66" s="22"/>
      <c r="II66" s="22"/>
    </row>
    <row r="67" spans="1:243" s="21" customFormat="1" ht="42.75">
      <c r="A67" s="57">
        <v>7.06</v>
      </c>
      <c r="B67" s="58" t="s">
        <v>53</v>
      </c>
      <c r="C67" s="33"/>
      <c r="D67" s="33">
        <v>6</v>
      </c>
      <c r="E67" s="59" t="s">
        <v>43</v>
      </c>
      <c r="F67" s="75">
        <v>221.88</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1331.28</v>
      </c>
      <c r="BB67" s="51">
        <f>BA67+SUM(N67:AZ67)</f>
        <v>1331.28</v>
      </c>
      <c r="BC67" s="56" t="str">
        <f>SpellNumber(L67,BB67)</f>
        <v>INR  One Thousand Three Hundred &amp; Thirty One  and Paise Twenty Eight Only</v>
      </c>
      <c r="IA67" s="21">
        <v>7.06</v>
      </c>
      <c r="IB67" s="21" t="s">
        <v>53</v>
      </c>
      <c r="ID67" s="21">
        <v>6</v>
      </c>
      <c r="IE67" s="22" t="s">
        <v>43</v>
      </c>
      <c r="IF67" s="22"/>
      <c r="IG67" s="22"/>
      <c r="IH67" s="22"/>
      <c r="II67" s="22"/>
    </row>
    <row r="68" spans="1:243" s="21" customFormat="1" ht="94.5">
      <c r="A68" s="57">
        <v>7.07</v>
      </c>
      <c r="B68" s="58" t="s">
        <v>114</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7.07</v>
      </c>
      <c r="IB68" s="21" t="s">
        <v>114</v>
      </c>
      <c r="IE68" s="22"/>
      <c r="IF68" s="22"/>
      <c r="IG68" s="22"/>
      <c r="IH68" s="22"/>
      <c r="II68" s="22"/>
    </row>
    <row r="69" spans="1:243" s="21" customFormat="1" ht="29.25" customHeight="1">
      <c r="A69" s="57">
        <v>7.08</v>
      </c>
      <c r="B69" s="58" t="s">
        <v>54</v>
      </c>
      <c r="C69" s="33"/>
      <c r="D69" s="33">
        <v>960</v>
      </c>
      <c r="E69" s="59" t="s">
        <v>43</v>
      </c>
      <c r="F69" s="75">
        <v>81.32</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78067.2</v>
      </c>
      <c r="BB69" s="51">
        <f>BA69+SUM(N69:AZ69)</f>
        <v>78067.2</v>
      </c>
      <c r="BC69" s="56" t="str">
        <f>SpellNumber(L69,BB69)</f>
        <v>INR  Seventy Eight Thousand  &amp;Sixty Seven  and Paise Twenty Only</v>
      </c>
      <c r="IA69" s="21">
        <v>7.08</v>
      </c>
      <c r="IB69" s="21" t="s">
        <v>54</v>
      </c>
      <c r="ID69" s="21">
        <v>960</v>
      </c>
      <c r="IE69" s="22" t="s">
        <v>43</v>
      </c>
      <c r="IF69" s="22"/>
      <c r="IG69" s="22"/>
      <c r="IH69" s="22"/>
      <c r="II69" s="22"/>
    </row>
    <row r="70" spans="1:243" s="21" customFormat="1" ht="47.25">
      <c r="A70" s="57">
        <v>7.09</v>
      </c>
      <c r="B70" s="58" t="s">
        <v>115</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7.09</v>
      </c>
      <c r="IB70" s="21" t="s">
        <v>115</v>
      </c>
      <c r="IE70" s="22"/>
      <c r="IF70" s="22"/>
      <c r="IG70" s="22"/>
      <c r="IH70" s="22"/>
      <c r="II70" s="22"/>
    </row>
    <row r="71" spans="1:243" s="21" customFormat="1" ht="31.5" customHeight="1">
      <c r="A71" s="60">
        <v>7.1</v>
      </c>
      <c r="B71" s="58" t="s">
        <v>54</v>
      </c>
      <c r="C71" s="33"/>
      <c r="D71" s="33">
        <v>161</v>
      </c>
      <c r="E71" s="59" t="s">
        <v>43</v>
      </c>
      <c r="F71" s="75">
        <v>115.26</v>
      </c>
      <c r="G71" s="43"/>
      <c r="H71" s="37"/>
      <c r="I71" s="38" t="s">
        <v>33</v>
      </c>
      <c r="J71" s="39">
        <f>IF(I71="Less(-)",-1,1)</f>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total_amount_ba($B$2,$D$2,D71,F71,J71,K71,M71)</f>
        <v>18556.86</v>
      </c>
      <c r="BB71" s="51">
        <f>BA71+SUM(N71:AZ71)</f>
        <v>18556.86</v>
      </c>
      <c r="BC71" s="56" t="str">
        <f>SpellNumber(L71,BB71)</f>
        <v>INR  Eighteen Thousand Five Hundred &amp; Fifty Six  and Paise Eighty Six Only</v>
      </c>
      <c r="IA71" s="21">
        <v>7.1</v>
      </c>
      <c r="IB71" s="21" t="s">
        <v>54</v>
      </c>
      <c r="ID71" s="21">
        <v>161</v>
      </c>
      <c r="IE71" s="22" t="s">
        <v>43</v>
      </c>
      <c r="IF71" s="22"/>
      <c r="IG71" s="22"/>
      <c r="IH71" s="22"/>
      <c r="II71" s="22"/>
    </row>
    <row r="72" spans="1:243" s="21" customFormat="1" ht="63">
      <c r="A72" s="57">
        <v>7.11</v>
      </c>
      <c r="B72" s="58" t="s">
        <v>116</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7.11</v>
      </c>
      <c r="IB72" s="21" t="s">
        <v>116</v>
      </c>
      <c r="IE72" s="22"/>
      <c r="IF72" s="22"/>
      <c r="IG72" s="22"/>
      <c r="IH72" s="22"/>
      <c r="II72" s="22"/>
    </row>
    <row r="73" spans="1:243" s="21" customFormat="1" ht="63">
      <c r="A73" s="57">
        <v>7.12</v>
      </c>
      <c r="B73" s="58" t="s">
        <v>65</v>
      </c>
      <c r="C73" s="33"/>
      <c r="D73" s="33">
        <v>21</v>
      </c>
      <c r="E73" s="59" t="s">
        <v>43</v>
      </c>
      <c r="F73" s="75">
        <v>167.82</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3524.22</v>
      </c>
      <c r="BB73" s="51">
        <f>BA73+SUM(N73:AZ73)</f>
        <v>3524.22</v>
      </c>
      <c r="BC73" s="56" t="str">
        <f>SpellNumber(L73,BB73)</f>
        <v>INR  Three Thousand Five Hundred &amp; Twenty Four  and Paise Twenty Two Only</v>
      </c>
      <c r="IA73" s="21">
        <v>7.12</v>
      </c>
      <c r="IB73" s="21" t="s">
        <v>65</v>
      </c>
      <c r="ID73" s="21">
        <v>21</v>
      </c>
      <c r="IE73" s="22" t="s">
        <v>43</v>
      </c>
      <c r="IF73" s="22"/>
      <c r="IG73" s="22"/>
      <c r="IH73" s="22"/>
      <c r="II73" s="22"/>
    </row>
    <row r="74" spans="1:243" s="21" customFormat="1" ht="64.5" customHeight="1">
      <c r="A74" s="57">
        <v>7.13</v>
      </c>
      <c r="B74" s="58" t="s">
        <v>66</v>
      </c>
      <c r="C74" s="33"/>
      <c r="D74" s="33">
        <v>960</v>
      </c>
      <c r="E74" s="59" t="s">
        <v>43</v>
      </c>
      <c r="F74" s="75">
        <v>108.59</v>
      </c>
      <c r="G74" s="43"/>
      <c r="H74" s="37"/>
      <c r="I74" s="38" t="s">
        <v>33</v>
      </c>
      <c r="J74" s="39">
        <f>IF(I74="Less(-)",-1,1)</f>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total_amount_ba($B$2,$D$2,D74,F74,J74,K74,M74)</f>
        <v>104246.4</v>
      </c>
      <c r="BB74" s="51">
        <f>BA74+SUM(N74:AZ74)</f>
        <v>104246.4</v>
      </c>
      <c r="BC74" s="56" t="str">
        <f>SpellNumber(L74,BB74)</f>
        <v>INR  One Lakh Four Thousand Two Hundred &amp; Forty Six  and Paise Forty Only</v>
      </c>
      <c r="IA74" s="21">
        <v>7.13</v>
      </c>
      <c r="IB74" s="21" t="s">
        <v>66</v>
      </c>
      <c r="ID74" s="21">
        <v>960</v>
      </c>
      <c r="IE74" s="22" t="s">
        <v>43</v>
      </c>
      <c r="IF74" s="22"/>
      <c r="IG74" s="22"/>
      <c r="IH74" s="22"/>
      <c r="II74" s="22"/>
    </row>
    <row r="75" spans="1:243" s="21" customFormat="1" ht="31.5">
      <c r="A75" s="57">
        <v>7.14</v>
      </c>
      <c r="B75" s="58" t="s">
        <v>117</v>
      </c>
      <c r="C75" s="33"/>
      <c r="D75" s="66"/>
      <c r="E75" s="66"/>
      <c r="F75" s="66"/>
      <c r="G75" s="66"/>
      <c r="H75" s="66"/>
      <c r="I75" s="66"/>
      <c r="J75" s="66"/>
      <c r="K75" s="66"/>
      <c r="L75" s="66"/>
      <c r="M75" s="66"/>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IA75" s="21">
        <v>7.14</v>
      </c>
      <c r="IB75" s="21" t="s">
        <v>117</v>
      </c>
      <c r="IE75" s="22"/>
      <c r="IF75" s="22"/>
      <c r="IG75" s="22"/>
      <c r="IH75" s="22"/>
      <c r="II75" s="22"/>
    </row>
    <row r="76" spans="1:243" s="21" customFormat="1" ht="30.75" customHeight="1">
      <c r="A76" s="57">
        <v>7.15</v>
      </c>
      <c r="B76" s="58" t="s">
        <v>118</v>
      </c>
      <c r="C76" s="33"/>
      <c r="D76" s="33">
        <v>320</v>
      </c>
      <c r="E76" s="59" t="s">
        <v>43</v>
      </c>
      <c r="F76" s="75">
        <v>16.66</v>
      </c>
      <c r="G76" s="43"/>
      <c r="H76" s="37"/>
      <c r="I76" s="38" t="s">
        <v>33</v>
      </c>
      <c r="J76" s="39">
        <f>IF(I76="Less(-)",-1,1)</f>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total_amount_ba($B$2,$D$2,D76,F76,J76,K76,M76)</f>
        <v>5331.2</v>
      </c>
      <c r="BB76" s="51">
        <f>BA76+SUM(N76:AZ76)</f>
        <v>5331.2</v>
      </c>
      <c r="BC76" s="56" t="str">
        <f>SpellNumber(L76,BB76)</f>
        <v>INR  Five Thousand Three Hundred &amp; Thirty One  and Paise Twenty Only</v>
      </c>
      <c r="IA76" s="21">
        <v>7.15</v>
      </c>
      <c r="IB76" s="21" t="s">
        <v>118</v>
      </c>
      <c r="ID76" s="21">
        <v>320</v>
      </c>
      <c r="IE76" s="22" t="s">
        <v>43</v>
      </c>
      <c r="IF76" s="22"/>
      <c r="IG76" s="22"/>
      <c r="IH76" s="22"/>
      <c r="II76" s="22"/>
    </row>
    <row r="77" spans="1:243" s="21" customFormat="1" ht="78.75">
      <c r="A77" s="57">
        <v>7.16</v>
      </c>
      <c r="B77" s="58" t="s">
        <v>119</v>
      </c>
      <c r="C77" s="33"/>
      <c r="D77" s="33">
        <v>960</v>
      </c>
      <c r="E77" s="59" t="s">
        <v>43</v>
      </c>
      <c r="F77" s="75">
        <v>14.34</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13766.4</v>
      </c>
      <c r="BB77" s="51">
        <f>BA77+SUM(N77:AZ77)</f>
        <v>13766.4</v>
      </c>
      <c r="BC77" s="56" t="str">
        <f>SpellNumber(L77,BB77)</f>
        <v>INR  Thirteen Thousand Seven Hundred &amp; Sixty Six  and Paise Forty Only</v>
      </c>
      <c r="IA77" s="21">
        <v>7.16</v>
      </c>
      <c r="IB77" s="21" t="s">
        <v>119</v>
      </c>
      <c r="ID77" s="21">
        <v>960</v>
      </c>
      <c r="IE77" s="22" t="s">
        <v>43</v>
      </c>
      <c r="IF77" s="22"/>
      <c r="IG77" s="22"/>
      <c r="IH77" s="22"/>
      <c r="II77" s="22"/>
    </row>
    <row r="78" spans="1:243" s="21" customFormat="1" ht="63">
      <c r="A78" s="57">
        <v>7.17</v>
      </c>
      <c r="B78" s="58" t="s">
        <v>116</v>
      </c>
      <c r="C78" s="33"/>
      <c r="D78" s="66"/>
      <c r="E78" s="66"/>
      <c r="F78" s="66"/>
      <c r="G78" s="66"/>
      <c r="H78" s="66"/>
      <c r="I78" s="66"/>
      <c r="J78" s="66"/>
      <c r="K78" s="66"/>
      <c r="L78" s="66"/>
      <c r="M78" s="66"/>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IA78" s="21">
        <v>7.17</v>
      </c>
      <c r="IB78" s="21" t="s">
        <v>116</v>
      </c>
      <c r="IE78" s="22"/>
      <c r="IF78" s="22"/>
      <c r="IG78" s="22"/>
      <c r="IH78" s="22"/>
      <c r="II78" s="22"/>
    </row>
    <row r="79" spans="1:243" s="21" customFormat="1" ht="42.75">
      <c r="A79" s="57">
        <v>7.18</v>
      </c>
      <c r="B79" s="58" t="s">
        <v>67</v>
      </c>
      <c r="C79" s="33"/>
      <c r="D79" s="33">
        <v>295</v>
      </c>
      <c r="E79" s="59" t="s">
        <v>43</v>
      </c>
      <c r="F79" s="75">
        <v>75.89</v>
      </c>
      <c r="G79" s="43"/>
      <c r="H79" s="37"/>
      <c r="I79" s="38" t="s">
        <v>33</v>
      </c>
      <c r="J79" s="39">
        <f>IF(I79="Less(-)",-1,1)</f>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total_amount_ba($B$2,$D$2,D79,F79,J79,K79,M79)</f>
        <v>22387.55</v>
      </c>
      <c r="BB79" s="51">
        <f>BA79+SUM(N79:AZ79)</f>
        <v>22387.55</v>
      </c>
      <c r="BC79" s="56" t="str">
        <f>SpellNumber(L79,BB79)</f>
        <v>INR  Twenty Two Thousand Three Hundred &amp; Eighty Seven  and Paise Fifty Five Only</v>
      </c>
      <c r="IA79" s="21">
        <v>7.18</v>
      </c>
      <c r="IB79" s="21" t="s">
        <v>67</v>
      </c>
      <c r="ID79" s="21">
        <v>295</v>
      </c>
      <c r="IE79" s="22" t="s">
        <v>43</v>
      </c>
      <c r="IF79" s="22"/>
      <c r="IG79" s="22"/>
      <c r="IH79" s="22"/>
      <c r="II79" s="22"/>
    </row>
    <row r="80" spans="1:243" s="21" customFormat="1" ht="15.75">
      <c r="A80" s="57">
        <v>8</v>
      </c>
      <c r="B80" s="58" t="s">
        <v>120</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8</v>
      </c>
      <c r="IB80" s="21" t="s">
        <v>120</v>
      </c>
      <c r="IE80" s="22"/>
      <c r="IF80" s="22"/>
      <c r="IG80" s="22"/>
      <c r="IH80" s="22"/>
      <c r="II80" s="22"/>
    </row>
    <row r="81" spans="1:243" s="21" customFormat="1" ht="114.75" customHeight="1">
      <c r="A81" s="57">
        <v>8.01</v>
      </c>
      <c r="B81" s="58" t="s">
        <v>121</v>
      </c>
      <c r="C81" s="33"/>
      <c r="D81" s="66"/>
      <c r="E81" s="66"/>
      <c r="F81" s="66"/>
      <c r="G81" s="66"/>
      <c r="H81" s="66"/>
      <c r="I81" s="66"/>
      <c r="J81" s="66"/>
      <c r="K81" s="66"/>
      <c r="L81" s="66"/>
      <c r="M81" s="66"/>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IA81" s="21">
        <v>8.01</v>
      </c>
      <c r="IB81" s="21" t="s">
        <v>121</v>
      </c>
      <c r="IE81" s="22"/>
      <c r="IF81" s="22"/>
      <c r="IG81" s="22"/>
      <c r="IH81" s="22"/>
      <c r="II81" s="22"/>
    </row>
    <row r="82" spans="1:243" s="21" customFormat="1" ht="33" customHeight="1">
      <c r="A82" s="57">
        <v>8.02</v>
      </c>
      <c r="B82" s="58" t="s">
        <v>68</v>
      </c>
      <c r="C82" s="33"/>
      <c r="D82" s="33">
        <v>19</v>
      </c>
      <c r="E82" s="59" t="s">
        <v>43</v>
      </c>
      <c r="F82" s="75">
        <v>419.11</v>
      </c>
      <c r="G82" s="43"/>
      <c r="H82" s="37"/>
      <c r="I82" s="38" t="s">
        <v>33</v>
      </c>
      <c r="J82" s="39">
        <f>IF(I82="Less(-)",-1,1)</f>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total_amount_ba($B$2,$D$2,D82,F82,J82,K82,M82)</f>
        <v>7963.09</v>
      </c>
      <c r="BB82" s="51">
        <f>BA82+SUM(N82:AZ82)</f>
        <v>7963.09</v>
      </c>
      <c r="BC82" s="56" t="str">
        <f>SpellNumber(L82,BB82)</f>
        <v>INR  Seven Thousand Nine Hundred &amp; Sixty Three  and Paise Nine Only</v>
      </c>
      <c r="IA82" s="21">
        <v>8.02</v>
      </c>
      <c r="IB82" s="21" t="s">
        <v>68</v>
      </c>
      <c r="ID82" s="21">
        <v>19</v>
      </c>
      <c r="IE82" s="22" t="s">
        <v>43</v>
      </c>
      <c r="IF82" s="22"/>
      <c r="IG82" s="22"/>
      <c r="IH82" s="22"/>
      <c r="II82" s="22"/>
    </row>
    <row r="83" spans="1:243" s="21" customFormat="1" ht="15.75">
      <c r="A83" s="57">
        <v>9</v>
      </c>
      <c r="B83" s="58" t="s">
        <v>122</v>
      </c>
      <c r="C83" s="33"/>
      <c r="D83" s="66"/>
      <c r="E83" s="66"/>
      <c r="F83" s="66"/>
      <c r="G83" s="66"/>
      <c r="H83" s="66"/>
      <c r="I83" s="66"/>
      <c r="J83" s="66"/>
      <c r="K83" s="66"/>
      <c r="L83" s="66"/>
      <c r="M83" s="66"/>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IA83" s="21">
        <v>9</v>
      </c>
      <c r="IB83" s="21" t="s">
        <v>122</v>
      </c>
      <c r="IE83" s="22"/>
      <c r="IF83" s="22"/>
      <c r="IG83" s="22"/>
      <c r="IH83" s="22"/>
      <c r="II83" s="22"/>
    </row>
    <row r="84" spans="1:243" s="21" customFormat="1" ht="78.75">
      <c r="A84" s="57">
        <v>9.01</v>
      </c>
      <c r="B84" s="58" t="s">
        <v>123</v>
      </c>
      <c r="C84" s="33"/>
      <c r="D84" s="66"/>
      <c r="E84" s="66"/>
      <c r="F84" s="66"/>
      <c r="G84" s="66"/>
      <c r="H84" s="66"/>
      <c r="I84" s="66"/>
      <c r="J84" s="66"/>
      <c r="K84" s="66"/>
      <c r="L84" s="66"/>
      <c r="M84" s="66"/>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IA84" s="21">
        <v>9.01</v>
      </c>
      <c r="IB84" s="21" t="s">
        <v>123</v>
      </c>
      <c r="IE84" s="22"/>
      <c r="IF84" s="22"/>
      <c r="IG84" s="22"/>
      <c r="IH84" s="22"/>
      <c r="II84" s="22"/>
    </row>
    <row r="85" spans="1:243" s="21" customFormat="1" ht="31.5">
      <c r="A85" s="57">
        <v>9.02</v>
      </c>
      <c r="B85" s="58" t="s">
        <v>55</v>
      </c>
      <c r="C85" s="33"/>
      <c r="D85" s="33">
        <v>0.3</v>
      </c>
      <c r="E85" s="59" t="s">
        <v>46</v>
      </c>
      <c r="F85" s="75">
        <v>1759.84</v>
      </c>
      <c r="G85" s="43"/>
      <c r="H85" s="37"/>
      <c r="I85" s="38" t="s">
        <v>33</v>
      </c>
      <c r="J85" s="39">
        <f>IF(I85="Less(-)",-1,1)</f>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total_amount_ba($B$2,$D$2,D85,F85,J85,K85,M85)</f>
        <v>527.95</v>
      </c>
      <c r="BB85" s="51">
        <f>BA85+SUM(N85:AZ85)</f>
        <v>527.95</v>
      </c>
      <c r="BC85" s="56" t="str">
        <f>SpellNumber(L85,BB85)</f>
        <v>INR  Five Hundred &amp; Twenty Seven  and Paise Ninety Five Only</v>
      </c>
      <c r="IA85" s="21">
        <v>9.02</v>
      </c>
      <c r="IB85" s="21" t="s">
        <v>55</v>
      </c>
      <c r="ID85" s="21">
        <v>0.3</v>
      </c>
      <c r="IE85" s="22" t="s">
        <v>46</v>
      </c>
      <c r="IF85" s="22"/>
      <c r="IG85" s="22"/>
      <c r="IH85" s="22"/>
      <c r="II85" s="22"/>
    </row>
    <row r="86" spans="1:243" s="21" customFormat="1" ht="65.25" customHeight="1">
      <c r="A86" s="57">
        <v>9.03</v>
      </c>
      <c r="B86" s="58" t="s">
        <v>124</v>
      </c>
      <c r="C86" s="33"/>
      <c r="D86" s="33">
        <v>0.1</v>
      </c>
      <c r="E86" s="59" t="s">
        <v>46</v>
      </c>
      <c r="F86" s="75">
        <v>2567.38</v>
      </c>
      <c r="G86" s="43"/>
      <c r="H86" s="37"/>
      <c r="I86" s="38" t="s">
        <v>33</v>
      </c>
      <c r="J86" s="39">
        <f>IF(I86="Less(-)",-1,1)</f>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total_amount_ba($B$2,$D$2,D86,F86,J86,K86,M86)</f>
        <v>256.74</v>
      </c>
      <c r="BB86" s="51">
        <f>BA86+SUM(N86:AZ86)</f>
        <v>256.74</v>
      </c>
      <c r="BC86" s="56" t="str">
        <f>SpellNumber(L86,BB86)</f>
        <v>INR  Two Hundred &amp; Fifty Six  and Paise Seventy Four Only</v>
      </c>
      <c r="IA86" s="21">
        <v>9.03</v>
      </c>
      <c r="IB86" s="21" t="s">
        <v>124</v>
      </c>
      <c r="ID86" s="21">
        <v>0.1</v>
      </c>
      <c r="IE86" s="22" t="s">
        <v>46</v>
      </c>
      <c r="IF86" s="22"/>
      <c r="IG86" s="22"/>
      <c r="IH86" s="22"/>
      <c r="II86" s="22"/>
    </row>
    <row r="87" spans="1:243" s="21" customFormat="1" ht="65.25" customHeight="1">
      <c r="A87" s="57">
        <v>9.04</v>
      </c>
      <c r="B87" s="58" t="s">
        <v>125</v>
      </c>
      <c r="C87" s="33"/>
      <c r="D87" s="66"/>
      <c r="E87" s="66"/>
      <c r="F87" s="66"/>
      <c r="G87" s="66"/>
      <c r="H87" s="66"/>
      <c r="I87" s="66"/>
      <c r="J87" s="66"/>
      <c r="K87" s="66"/>
      <c r="L87" s="66"/>
      <c r="M87" s="66"/>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IA87" s="21">
        <v>9.04</v>
      </c>
      <c r="IB87" s="21" t="s">
        <v>125</v>
      </c>
      <c r="IE87" s="22"/>
      <c r="IF87" s="22"/>
      <c r="IG87" s="22"/>
      <c r="IH87" s="22"/>
      <c r="II87" s="22"/>
    </row>
    <row r="88" spans="1:243" s="21" customFormat="1" ht="28.5">
      <c r="A88" s="57">
        <v>9.05</v>
      </c>
      <c r="B88" s="58" t="s">
        <v>49</v>
      </c>
      <c r="C88" s="33"/>
      <c r="D88" s="33">
        <v>0.2</v>
      </c>
      <c r="E88" s="59" t="s">
        <v>46</v>
      </c>
      <c r="F88" s="75">
        <v>1489.22</v>
      </c>
      <c r="G88" s="43"/>
      <c r="H88" s="37"/>
      <c r="I88" s="38" t="s">
        <v>33</v>
      </c>
      <c r="J88" s="39">
        <f aca="true" t="shared" si="4" ref="J88:J116">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5" ref="BA88:BA116">total_amount_ba($B$2,$D$2,D88,F88,J88,K88,M88)</f>
        <v>297.84</v>
      </c>
      <c r="BB88" s="51">
        <f aca="true" t="shared" si="6" ref="BB88:BB116">BA88+SUM(N88:AZ88)</f>
        <v>297.84</v>
      </c>
      <c r="BC88" s="56" t="str">
        <f aca="true" t="shared" si="7" ref="BC88:BC116">SpellNumber(L88,BB88)</f>
        <v>INR  Two Hundred &amp; Ninety Seven  and Paise Eighty Four Only</v>
      </c>
      <c r="IA88" s="21">
        <v>9.05</v>
      </c>
      <c r="IB88" s="21" t="s">
        <v>49</v>
      </c>
      <c r="ID88" s="21">
        <v>0.2</v>
      </c>
      <c r="IE88" s="22" t="s">
        <v>46</v>
      </c>
      <c r="IF88" s="22"/>
      <c r="IG88" s="22"/>
      <c r="IH88" s="22"/>
      <c r="II88" s="22"/>
    </row>
    <row r="89" spans="1:243" s="21" customFormat="1" ht="78.75">
      <c r="A89" s="57">
        <v>9.06</v>
      </c>
      <c r="B89" s="58" t="s">
        <v>126</v>
      </c>
      <c r="C89" s="33"/>
      <c r="D89" s="66"/>
      <c r="E89" s="66"/>
      <c r="F89" s="66"/>
      <c r="G89" s="66"/>
      <c r="H89" s="66"/>
      <c r="I89" s="66"/>
      <c r="J89" s="66"/>
      <c r="K89" s="66"/>
      <c r="L89" s="66"/>
      <c r="M89" s="66"/>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IA89" s="21">
        <v>9.06</v>
      </c>
      <c r="IB89" s="21" t="s">
        <v>126</v>
      </c>
      <c r="IE89" s="22"/>
      <c r="IF89" s="22"/>
      <c r="IG89" s="22"/>
      <c r="IH89" s="22"/>
      <c r="II89" s="22"/>
    </row>
    <row r="90" spans="1:243" s="21" customFormat="1" ht="42.75">
      <c r="A90" s="60">
        <v>9.07</v>
      </c>
      <c r="B90" s="58" t="s">
        <v>69</v>
      </c>
      <c r="C90" s="33"/>
      <c r="D90" s="33">
        <v>8</v>
      </c>
      <c r="E90" s="59" t="s">
        <v>47</v>
      </c>
      <c r="F90" s="75">
        <v>265.41</v>
      </c>
      <c r="G90" s="43"/>
      <c r="H90" s="37"/>
      <c r="I90" s="38" t="s">
        <v>33</v>
      </c>
      <c r="J90" s="39">
        <f t="shared" si="4"/>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5"/>
        <v>2123.28</v>
      </c>
      <c r="BB90" s="51">
        <f t="shared" si="6"/>
        <v>2123.28</v>
      </c>
      <c r="BC90" s="56" t="str">
        <f t="shared" si="7"/>
        <v>INR  Two Thousand One Hundred &amp; Twenty Three  and Paise Twenty Eight Only</v>
      </c>
      <c r="IA90" s="21">
        <v>9.07</v>
      </c>
      <c r="IB90" s="21" t="s">
        <v>69</v>
      </c>
      <c r="ID90" s="21">
        <v>8</v>
      </c>
      <c r="IE90" s="22" t="s">
        <v>47</v>
      </c>
      <c r="IF90" s="22"/>
      <c r="IG90" s="22"/>
      <c r="IH90" s="22"/>
      <c r="II90" s="22"/>
    </row>
    <row r="91" spans="1:243" s="21" customFormat="1" ht="63">
      <c r="A91" s="57">
        <v>9.08</v>
      </c>
      <c r="B91" s="58" t="s">
        <v>127</v>
      </c>
      <c r="C91" s="33"/>
      <c r="D91" s="66"/>
      <c r="E91" s="66"/>
      <c r="F91" s="66"/>
      <c r="G91" s="66"/>
      <c r="H91" s="66"/>
      <c r="I91" s="66"/>
      <c r="J91" s="66"/>
      <c r="K91" s="66"/>
      <c r="L91" s="66"/>
      <c r="M91" s="66"/>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IA91" s="21">
        <v>9.08</v>
      </c>
      <c r="IB91" s="21" t="s">
        <v>127</v>
      </c>
      <c r="IE91" s="22"/>
      <c r="IF91" s="22"/>
      <c r="IG91" s="22"/>
      <c r="IH91" s="22"/>
      <c r="II91" s="22"/>
    </row>
    <row r="92" spans="1:243" s="21" customFormat="1" ht="31.5" customHeight="1">
      <c r="A92" s="57">
        <v>9.09</v>
      </c>
      <c r="B92" s="58" t="s">
        <v>69</v>
      </c>
      <c r="C92" s="33"/>
      <c r="D92" s="33">
        <v>1</v>
      </c>
      <c r="E92" s="59" t="s">
        <v>47</v>
      </c>
      <c r="F92" s="75">
        <v>103.73</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103.73</v>
      </c>
      <c r="BB92" s="51">
        <f t="shared" si="6"/>
        <v>103.73</v>
      </c>
      <c r="BC92" s="56" t="str">
        <f t="shared" si="7"/>
        <v>INR  One Hundred &amp; Three  and Paise Seventy Three Only</v>
      </c>
      <c r="IA92" s="21">
        <v>9.09</v>
      </c>
      <c r="IB92" s="21" t="s">
        <v>69</v>
      </c>
      <c r="ID92" s="21">
        <v>1</v>
      </c>
      <c r="IE92" s="22" t="s">
        <v>47</v>
      </c>
      <c r="IF92" s="22"/>
      <c r="IG92" s="22"/>
      <c r="IH92" s="22"/>
      <c r="II92" s="22"/>
    </row>
    <row r="93" spans="1:243" s="21" customFormat="1" ht="78.75">
      <c r="A93" s="60">
        <v>9.1</v>
      </c>
      <c r="B93" s="58" t="s">
        <v>70</v>
      </c>
      <c r="C93" s="33"/>
      <c r="D93" s="33">
        <v>108</v>
      </c>
      <c r="E93" s="59" t="s">
        <v>43</v>
      </c>
      <c r="F93" s="75">
        <v>39.5</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4266</v>
      </c>
      <c r="BB93" s="51">
        <f t="shared" si="6"/>
        <v>4266</v>
      </c>
      <c r="BC93" s="56" t="str">
        <f t="shared" si="7"/>
        <v>INR  Four Thousand Two Hundred &amp; Sixty Six  Only</v>
      </c>
      <c r="IA93" s="21">
        <v>9.1</v>
      </c>
      <c r="IB93" s="21" t="s">
        <v>70</v>
      </c>
      <c r="ID93" s="21">
        <v>108</v>
      </c>
      <c r="IE93" s="22" t="s">
        <v>43</v>
      </c>
      <c r="IF93" s="22"/>
      <c r="IG93" s="22"/>
      <c r="IH93" s="22"/>
      <c r="II93" s="22"/>
    </row>
    <row r="94" spans="1:243" s="21" customFormat="1" ht="141.75">
      <c r="A94" s="57">
        <v>9.11</v>
      </c>
      <c r="B94" s="58" t="s">
        <v>71</v>
      </c>
      <c r="C94" s="33"/>
      <c r="D94" s="33">
        <v>0.6</v>
      </c>
      <c r="E94" s="59" t="s">
        <v>46</v>
      </c>
      <c r="F94" s="75">
        <v>192.33</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115.4</v>
      </c>
      <c r="BB94" s="51">
        <f t="shared" si="6"/>
        <v>115.4</v>
      </c>
      <c r="BC94" s="56" t="str">
        <f t="shared" si="7"/>
        <v>INR  One Hundred &amp; Fifteen  and Paise Forty Only</v>
      </c>
      <c r="IA94" s="21">
        <v>9.11</v>
      </c>
      <c r="IB94" s="21" t="s">
        <v>71</v>
      </c>
      <c r="ID94" s="21">
        <v>0.6</v>
      </c>
      <c r="IE94" s="22" t="s">
        <v>46</v>
      </c>
      <c r="IF94" s="22"/>
      <c r="IG94" s="22"/>
      <c r="IH94" s="22"/>
      <c r="II94" s="22"/>
    </row>
    <row r="95" spans="1:243" s="21" customFormat="1" ht="15.75">
      <c r="A95" s="57">
        <v>10</v>
      </c>
      <c r="B95" s="58" t="s">
        <v>128</v>
      </c>
      <c r="C95" s="33"/>
      <c r="D95" s="66"/>
      <c r="E95" s="66"/>
      <c r="F95" s="66"/>
      <c r="G95" s="66"/>
      <c r="H95" s="66"/>
      <c r="I95" s="66"/>
      <c r="J95" s="66"/>
      <c r="K95" s="66"/>
      <c r="L95" s="66"/>
      <c r="M95" s="66"/>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IA95" s="21">
        <v>10</v>
      </c>
      <c r="IB95" s="21" t="s">
        <v>128</v>
      </c>
      <c r="IE95" s="22"/>
      <c r="IF95" s="22"/>
      <c r="IG95" s="22"/>
      <c r="IH95" s="22"/>
      <c r="II95" s="22"/>
    </row>
    <row r="96" spans="1:243" s="21" customFormat="1" ht="173.25">
      <c r="A96" s="57">
        <v>10.01</v>
      </c>
      <c r="B96" s="58" t="s">
        <v>129</v>
      </c>
      <c r="C96" s="33"/>
      <c r="D96" s="66"/>
      <c r="E96" s="66"/>
      <c r="F96" s="66"/>
      <c r="G96" s="66"/>
      <c r="H96" s="66"/>
      <c r="I96" s="66"/>
      <c r="J96" s="66"/>
      <c r="K96" s="66"/>
      <c r="L96" s="66"/>
      <c r="M96" s="66"/>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IA96" s="21">
        <v>10.01</v>
      </c>
      <c r="IB96" s="21" t="s">
        <v>129</v>
      </c>
      <c r="IE96" s="22"/>
      <c r="IF96" s="22"/>
      <c r="IG96" s="22"/>
      <c r="IH96" s="22"/>
      <c r="II96" s="22"/>
    </row>
    <row r="97" spans="1:243" s="21" customFormat="1" ht="47.25">
      <c r="A97" s="57">
        <v>10.02</v>
      </c>
      <c r="B97" s="58" t="s">
        <v>130</v>
      </c>
      <c r="C97" s="33"/>
      <c r="D97" s="33">
        <v>2</v>
      </c>
      <c r="E97" s="59" t="s">
        <v>47</v>
      </c>
      <c r="F97" s="75">
        <v>5069.14</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10138.28</v>
      </c>
      <c r="BB97" s="51">
        <f t="shared" si="6"/>
        <v>10138.28</v>
      </c>
      <c r="BC97" s="56" t="str">
        <f t="shared" si="7"/>
        <v>INR  Ten Thousand One Hundred &amp; Thirty Eight  and Paise Twenty Eight Only</v>
      </c>
      <c r="IA97" s="21">
        <v>10.02</v>
      </c>
      <c r="IB97" s="21" t="s">
        <v>130</v>
      </c>
      <c r="ID97" s="21">
        <v>2</v>
      </c>
      <c r="IE97" s="22" t="s">
        <v>47</v>
      </c>
      <c r="IF97" s="22"/>
      <c r="IG97" s="22"/>
      <c r="IH97" s="22"/>
      <c r="II97" s="22"/>
    </row>
    <row r="98" spans="1:243" s="21" customFormat="1" ht="141.75">
      <c r="A98" s="57">
        <v>10.03</v>
      </c>
      <c r="B98" s="58" t="s">
        <v>131</v>
      </c>
      <c r="C98" s="33"/>
      <c r="D98" s="66"/>
      <c r="E98" s="66"/>
      <c r="F98" s="66"/>
      <c r="G98" s="66"/>
      <c r="H98" s="66"/>
      <c r="I98" s="66"/>
      <c r="J98" s="66"/>
      <c r="K98" s="66"/>
      <c r="L98" s="66"/>
      <c r="M98" s="66"/>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IA98" s="21">
        <v>10.03</v>
      </c>
      <c r="IB98" s="21" t="s">
        <v>131</v>
      </c>
      <c r="IE98" s="22"/>
      <c r="IF98" s="22"/>
      <c r="IG98" s="22"/>
      <c r="IH98" s="22"/>
      <c r="II98" s="22"/>
    </row>
    <row r="99" spans="1:243" s="21" customFormat="1" ht="30.75" customHeight="1">
      <c r="A99" s="57">
        <v>10.04</v>
      </c>
      <c r="B99" s="58" t="s">
        <v>132</v>
      </c>
      <c r="C99" s="33"/>
      <c r="D99" s="33">
        <v>1</v>
      </c>
      <c r="E99" s="59" t="s">
        <v>47</v>
      </c>
      <c r="F99" s="75">
        <v>4919.64</v>
      </c>
      <c r="G99" s="43"/>
      <c r="H99" s="37"/>
      <c r="I99" s="38" t="s">
        <v>33</v>
      </c>
      <c r="J99" s="39">
        <f t="shared" si="4"/>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5"/>
        <v>4919.64</v>
      </c>
      <c r="BB99" s="51">
        <f t="shared" si="6"/>
        <v>4919.64</v>
      </c>
      <c r="BC99" s="56" t="str">
        <f t="shared" si="7"/>
        <v>INR  Four Thousand Nine Hundred &amp; Nineteen  and Paise Sixty Four Only</v>
      </c>
      <c r="IA99" s="21">
        <v>10.04</v>
      </c>
      <c r="IB99" s="21" t="s">
        <v>132</v>
      </c>
      <c r="ID99" s="21">
        <v>1</v>
      </c>
      <c r="IE99" s="22" t="s">
        <v>47</v>
      </c>
      <c r="IF99" s="22"/>
      <c r="IG99" s="22"/>
      <c r="IH99" s="22"/>
      <c r="II99" s="22"/>
    </row>
    <row r="100" spans="1:243" s="21" customFormat="1" ht="15.75">
      <c r="A100" s="57">
        <v>11</v>
      </c>
      <c r="B100" s="58" t="s">
        <v>133</v>
      </c>
      <c r="C100" s="33"/>
      <c r="D100" s="66"/>
      <c r="E100" s="66"/>
      <c r="F100" s="66"/>
      <c r="G100" s="66"/>
      <c r="H100" s="66"/>
      <c r="I100" s="66"/>
      <c r="J100" s="66"/>
      <c r="K100" s="66"/>
      <c r="L100" s="66"/>
      <c r="M100" s="66"/>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IA100" s="21">
        <v>11</v>
      </c>
      <c r="IB100" s="21" t="s">
        <v>133</v>
      </c>
      <c r="IE100" s="22"/>
      <c r="IF100" s="22"/>
      <c r="IG100" s="22"/>
      <c r="IH100" s="22"/>
      <c r="II100" s="22"/>
    </row>
    <row r="101" spans="1:243" s="21" customFormat="1" ht="78.75">
      <c r="A101" s="57">
        <v>11.01</v>
      </c>
      <c r="B101" s="58" t="s">
        <v>134</v>
      </c>
      <c r="C101" s="33"/>
      <c r="D101" s="66"/>
      <c r="E101" s="66"/>
      <c r="F101" s="66"/>
      <c r="G101" s="66"/>
      <c r="H101" s="66"/>
      <c r="I101" s="66"/>
      <c r="J101" s="66"/>
      <c r="K101" s="66"/>
      <c r="L101" s="66"/>
      <c r="M101" s="66"/>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IA101" s="21">
        <v>11.01</v>
      </c>
      <c r="IB101" s="21" t="s">
        <v>134</v>
      </c>
      <c r="IE101" s="22"/>
      <c r="IF101" s="22"/>
      <c r="IG101" s="22"/>
      <c r="IH101" s="22"/>
      <c r="II101" s="22"/>
    </row>
    <row r="102" spans="1:243" s="21" customFormat="1" ht="28.5">
      <c r="A102" s="57">
        <v>11.02</v>
      </c>
      <c r="B102" s="58" t="s">
        <v>135</v>
      </c>
      <c r="C102" s="33"/>
      <c r="D102" s="33">
        <v>11.5</v>
      </c>
      <c r="E102" s="59" t="s">
        <v>44</v>
      </c>
      <c r="F102" s="75">
        <v>266.68</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3066.82</v>
      </c>
      <c r="BB102" s="51">
        <f t="shared" si="6"/>
        <v>3066.82</v>
      </c>
      <c r="BC102" s="56" t="str">
        <f t="shared" si="7"/>
        <v>INR  Three Thousand  &amp;Sixty Six  and Paise Eighty Two Only</v>
      </c>
      <c r="IA102" s="21">
        <v>11.02</v>
      </c>
      <c r="IB102" s="21" t="s">
        <v>135</v>
      </c>
      <c r="ID102" s="21">
        <v>11.5</v>
      </c>
      <c r="IE102" s="22" t="s">
        <v>44</v>
      </c>
      <c r="IF102" s="22"/>
      <c r="IG102" s="22"/>
      <c r="IH102" s="22"/>
      <c r="II102" s="22"/>
    </row>
    <row r="103" spans="1:243" s="21" customFormat="1" ht="47.25">
      <c r="A103" s="57">
        <v>11.03</v>
      </c>
      <c r="B103" s="58" t="s">
        <v>136</v>
      </c>
      <c r="C103" s="33"/>
      <c r="D103" s="66"/>
      <c r="E103" s="66"/>
      <c r="F103" s="66"/>
      <c r="G103" s="66"/>
      <c r="H103" s="66"/>
      <c r="I103" s="66"/>
      <c r="J103" s="66"/>
      <c r="K103" s="66"/>
      <c r="L103" s="66"/>
      <c r="M103" s="66"/>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IA103" s="21">
        <v>11.03</v>
      </c>
      <c r="IB103" s="21" t="s">
        <v>136</v>
      </c>
      <c r="IE103" s="22"/>
      <c r="IF103" s="22"/>
      <c r="IG103" s="22"/>
      <c r="IH103" s="22"/>
      <c r="II103" s="22"/>
    </row>
    <row r="104" spans="1:243" s="21" customFormat="1" ht="42.75">
      <c r="A104" s="57">
        <v>11.04</v>
      </c>
      <c r="B104" s="58" t="s">
        <v>137</v>
      </c>
      <c r="C104" s="33"/>
      <c r="D104" s="33">
        <v>5</v>
      </c>
      <c r="E104" s="59" t="s">
        <v>47</v>
      </c>
      <c r="F104" s="75">
        <v>380.71</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1903.55</v>
      </c>
      <c r="BB104" s="51">
        <f t="shared" si="6"/>
        <v>1903.55</v>
      </c>
      <c r="BC104" s="56" t="str">
        <f t="shared" si="7"/>
        <v>INR  One Thousand Nine Hundred &amp; Three  and Paise Fifty Five Only</v>
      </c>
      <c r="IA104" s="21">
        <v>11.04</v>
      </c>
      <c r="IB104" s="21" t="s">
        <v>137</v>
      </c>
      <c r="ID104" s="21">
        <v>5</v>
      </c>
      <c r="IE104" s="22" t="s">
        <v>47</v>
      </c>
      <c r="IF104" s="22"/>
      <c r="IG104" s="22"/>
      <c r="IH104" s="22"/>
      <c r="II104" s="22"/>
    </row>
    <row r="105" spans="1:243" s="21" customFormat="1" ht="63">
      <c r="A105" s="57">
        <v>11.05</v>
      </c>
      <c r="B105" s="58" t="s">
        <v>138</v>
      </c>
      <c r="C105" s="33"/>
      <c r="D105" s="66"/>
      <c r="E105" s="66"/>
      <c r="F105" s="66"/>
      <c r="G105" s="66"/>
      <c r="H105" s="66"/>
      <c r="I105" s="66"/>
      <c r="J105" s="66"/>
      <c r="K105" s="66"/>
      <c r="L105" s="66"/>
      <c r="M105" s="66"/>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IA105" s="21">
        <v>11.05</v>
      </c>
      <c r="IB105" s="21" t="s">
        <v>138</v>
      </c>
      <c r="IE105" s="22"/>
      <c r="IF105" s="22"/>
      <c r="IG105" s="22"/>
      <c r="IH105" s="22"/>
      <c r="II105" s="22"/>
    </row>
    <row r="106" spans="1:243" s="21" customFormat="1" ht="42.75">
      <c r="A106" s="57">
        <v>11.06</v>
      </c>
      <c r="B106" s="58" t="s">
        <v>139</v>
      </c>
      <c r="C106" s="33"/>
      <c r="D106" s="33">
        <v>4</v>
      </c>
      <c r="E106" s="59" t="s">
        <v>47</v>
      </c>
      <c r="F106" s="75">
        <v>438.71</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1754.84</v>
      </c>
      <c r="BB106" s="51">
        <f t="shared" si="6"/>
        <v>1754.84</v>
      </c>
      <c r="BC106" s="56" t="str">
        <f t="shared" si="7"/>
        <v>INR  One Thousand Seven Hundred &amp; Fifty Four  and Paise Eighty Four Only</v>
      </c>
      <c r="IA106" s="21">
        <v>11.06</v>
      </c>
      <c r="IB106" s="21" t="s">
        <v>139</v>
      </c>
      <c r="ID106" s="21">
        <v>4</v>
      </c>
      <c r="IE106" s="22" t="s">
        <v>47</v>
      </c>
      <c r="IF106" s="22"/>
      <c r="IG106" s="22"/>
      <c r="IH106" s="22"/>
      <c r="II106" s="22"/>
    </row>
    <row r="107" spans="1:243" s="21" customFormat="1" ht="31.5">
      <c r="A107" s="57">
        <v>12</v>
      </c>
      <c r="B107" s="58" t="s">
        <v>140</v>
      </c>
      <c r="C107" s="33"/>
      <c r="D107" s="66"/>
      <c r="E107" s="66"/>
      <c r="F107" s="66"/>
      <c r="G107" s="66"/>
      <c r="H107" s="66"/>
      <c r="I107" s="66"/>
      <c r="J107" s="66"/>
      <c r="K107" s="66"/>
      <c r="L107" s="66"/>
      <c r="M107" s="66"/>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IA107" s="21">
        <v>12</v>
      </c>
      <c r="IB107" s="21" t="s">
        <v>140</v>
      </c>
      <c r="IE107" s="22"/>
      <c r="IF107" s="22"/>
      <c r="IG107" s="22"/>
      <c r="IH107" s="22"/>
      <c r="II107" s="22"/>
    </row>
    <row r="108" spans="1:243" s="21" customFormat="1" ht="94.5">
      <c r="A108" s="57">
        <v>12.01</v>
      </c>
      <c r="B108" s="58" t="s">
        <v>141</v>
      </c>
      <c r="C108" s="33"/>
      <c r="D108" s="66"/>
      <c r="E108" s="66"/>
      <c r="F108" s="66"/>
      <c r="G108" s="66"/>
      <c r="H108" s="66"/>
      <c r="I108" s="66"/>
      <c r="J108" s="66"/>
      <c r="K108" s="66"/>
      <c r="L108" s="66"/>
      <c r="M108" s="66"/>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IA108" s="21">
        <v>12.01</v>
      </c>
      <c r="IB108" s="21" t="s">
        <v>141</v>
      </c>
      <c r="IE108" s="22"/>
      <c r="IF108" s="22"/>
      <c r="IG108" s="22"/>
      <c r="IH108" s="22"/>
      <c r="II108" s="22"/>
    </row>
    <row r="109" spans="1:243" s="21" customFormat="1" ht="78.75">
      <c r="A109" s="57">
        <v>12.02</v>
      </c>
      <c r="B109" s="58" t="s">
        <v>142</v>
      </c>
      <c r="C109" s="33"/>
      <c r="D109" s="33">
        <v>40</v>
      </c>
      <c r="E109" s="59" t="s">
        <v>43</v>
      </c>
      <c r="F109" s="75">
        <v>103.24</v>
      </c>
      <c r="G109" s="43"/>
      <c r="H109" s="37"/>
      <c r="I109" s="38" t="s">
        <v>33</v>
      </c>
      <c r="J109" s="39">
        <f t="shared" si="4"/>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5"/>
        <v>4129.6</v>
      </c>
      <c r="BB109" s="51">
        <f t="shared" si="6"/>
        <v>4129.6</v>
      </c>
      <c r="BC109" s="56" t="str">
        <f t="shared" si="7"/>
        <v>INR  Four Thousand One Hundred &amp; Twenty Nine  and Paise Sixty Only</v>
      </c>
      <c r="IA109" s="21">
        <v>12.02</v>
      </c>
      <c r="IB109" s="21" t="s">
        <v>142</v>
      </c>
      <c r="ID109" s="21">
        <v>40</v>
      </c>
      <c r="IE109" s="22" t="s">
        <v>43</v>
      </c>
      <c r="IF109" s="22"/>
      <c r="IG109" s="22"/>
      <c r="IH109" s="22"/>
      <c r="II109" s="22"/>
    </row>
    <row r="110" spans="1:243" s="21" customFormat="1" ht="110.25">
      <c r="A110" s="57">
        <v>12.03</v>
      </c>
      <c r="B110" s="58" t="s">
        <v>143</v>
      </c>
      <c r="C110" s="33"/>
      <c r="D110" s="66"/>
      <c r="E110" s="66"/>
      <c r="F110" s="66"/>
      <c r="G110" s="66"/>
      <c r="H110" s="66"/>
      <c r="I110" s="66"/>
      <c r="J110" s="66"/>
      <c r="K110" s="66"/>
      <c r="L110" s="66"/>
      <c r="M110" s="66"/>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IA110" s="21">
        <v>12.03</v>
      </c>
      <c r="IB110" s="21" t="s">
        <v>143</v>
      </c>
      <c r="IE110" s="22"/>
      <c r="IF110" s="22"/>
      <c r="IG110" s="22"/>
      <c r="IH110" s="22"/>
      <c r="II110" s="22"/>
    </row>
    <row r="111" spans="1:243" s="21" customFormat="1" ht="42.75">
      <c r="A111" s="57">
        <v>12.04</v>
      </c>
      <c r="B111" s="58" t="s">
        <v>144</v>
      </c>
      <c r="C111" s="33"/>
      <c r="D111" s="33">
        <v>40</v>
      </c>
      <c r="E111" s="59" t="s">
        <v>43</v>
      </c>
      <c r="F111" s="75">
        <v>447.61</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17904.4</v>
      </c>
      <c r="BB111" s="51">
        <f t="shared" si="6"/>
        <v>17904.4</v>
      </c>
      <c r="BC111" s="56" t="str">
        <f t="shared" si="7"/>
        <v>INR  Seventeen Thousand Nine Hundred &amp; Four  and Paise Forty Only</v>
      </c>
      <c r="IA111" s="21">
        <v>12.04</v>
      </c>
      <c r="IB111" s="21" t="s">
        <v>144</v>
      </c>
      <c r="ID111" s="21">
        <v>40</v>
      </c>
      <c r="IE111" s="22" t="s">
        <v>43</v>
      </c>
      <c r="IF111" s="22"/>
      <c r="IG111" s="22"/>
      <c r="IH111" s="22"/>
      <c r="II111" s="22"/>
    </row>
    <row r="112" spans="1:243" s="21" customFormat="1" ht="15.75">
      <c r="A112" s="57">
        <v>13</v>
      </c>
      <c r="B112" s="58" t="s">
        <v>145</v>
      </c>
      <c r="C112" s="33"/>
      <c r="D112" s="66"/>
      <c r="E112" s="66"/>
      <c r="F112" s="66"/>
      <c r="G112" s="66"/>
      <c r="H112" s="66"/>
      <c r="I112" s="66"/>
      <c r="J112" s="66"/>
      <c r="K112" s="66"/>
      <c r="L112" s="66"/>
      <c r="M112" s="66"/>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IA112" s="21">
        <v>13</v>
      </c>
      <c r="IB112" s="21" t="s">
        <v>145</v>
      </c>
      <c r="IE112" s="22"/>
      <c r="IF112" s="22"/>
      <c r="IG112" s="22"/>
      <c r="IH112" s="22"/>
      <c r="II112" s="22"/>
    </row>
    <row r="113" spans="1:243" s="21" customFormat="1" ht="63">
      <c r="A113" s="57">
        <v>13.01</v>
      </c>
      <c r="B113" s="58" t="s">
        <v>146</v>
      </c>
      <c r="C113" s="33"/>
      <c r="D113" s="33">
        <v>16</v>
      </c>
      <c r="E113" s="59" t="s">
        <v>150</v>
      </c>
      <c r="F113" s="75">
        <v>51.62</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825.92</v>
      </c>
      <c r="BB113" s="51">
        <f t="shared" si="6"/>
        <v>825.92</v>
      </c>
      <c r="BC113" s="56" t="str">
        <f t="shared" si="7"/>
        <v>INR  Eight Hundred &amp; Twenty Five  and Paise Ninety Two Only</v>
      </c>
      <c r="IA113" s="21">
        <v>13.01</v>
      </c>
      <c r="IB113" s="21" t="s">
        <v>146</v>
      </c>
      <c r="ID113" s="21">
        <v>16</v>
      </c>
      <c r="IE113" s="22" t="s">
        <v>150</v>
      </c>
      <c r="IF113" s="22"/>
      <c r="IG113" s="22"/>
      <c r="IH113" s="22"/>
      <c r="II113" s="22"/>
    </row>
    <row r="114" spans="1:243" s="21" customFormat="1" ht="126.75" customHeight="1">
      <c r="A114" s="57">
        <v>13.02</v>
      </c>
      <c r="B114" s="58" t="s">
        <v>147</v>
      </c>
      <c r="C114" s="33"/>
      <c r="D114" s="33">
        <v>5.1</v>
      </c>
      <c r="E114" s="59" t="s">
        <v>151</v>
      </c>
      <c r="F114" s="75">
        <v>1954.84</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9969.68</v>
      </c>
      <c r="BB114" s="51">
        <f t="shared" si="6"/>
        <v>9969.68</v>
      </c>
      <c r="BC114" s="56" t="str">
        <f t="shared" si="7"/>
        <v>INR  Nine Thousand Nine Hundred &amp; Sixty Nine  and Paise Sixty Eight Only</v>
      </c>
      <c r="IA114" s="21">
        <v>13.02</v>
      </c>
      <c r="IB114" s="76" t="s">
        <v>147</v>
      </c>
      <c r="ID114" s="21">
        <v>5.1</v>
      </c>
      <c r="IE114" s="22" t="s">
        <v>151</v>
      </c>
      <c r="IF114" s="22"/>
      <c r="IG114" s="22"/>
      <c r="IH114" s="22"/>
      <c r="II114" s="22"/>
    </row>
    <row r="115" spans="1:243" s="21" customFormat="1" ht="142.5" customHeight="1">
      <c r="A115" s="57">
        <v>13.03</v>
      </c>
      <c r="B115" s="58" t="s">
        <v>148</v>
      </c>
      <c r="C115" s="33"/>
      <c r="D115" s="33">
        <v>40</v>
      </c>
      <c r="E115" s="59" t="s">
        <v>151</v>
      </c>
      <c r="F115" s="75">
        <v>865.59</v>
      </c>
      <c r="G115" s="43"/>
      <c r="H115" s="37"/>
      <c r="I115" s="38" t="s">
        <v>33</v>
      </c>
      <c r="J115" s="39">
        <f t="shared" si="4"/>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5"/>
        <v>34623.6</v>
      </c>
      <c r="BB115" s="51">
        <f t="shared" si="6"/>
        <v>34623.6</v>
      </c>
      <c r="BC115" s="56" t="str">
        <f t="shared" si="7"/>
        <v>INR  Thirty Four Thousand Six Hundred &amp; Twenty Three  and Paise Sixty Only</v>
      </c>
      <c r="IA115" s="21">
        <v>13.03</v>
      </c>
      <c r="IB115" s="21" t="s">
        <v>148</v>
      </c>
      <c r="ID115" s="21">
        <v>40</v>
      </c>
      <c r="IE115" s="22" t="s">
        <v>151</v>
      </c>
      <c r="IF115" s="22"/>
      <c r="IG115" s="22"/>
      <c r="IH115" s="22"/>
      <c r="II115" s="22"/>
    </row>
    <row r="116" spans="1:243" s="21" customFormat="1" ht="100.5" customHeight="1">
      <c r="A116" s="57">
        <v>13.04</v>
      </c>
      <c r="B116" s="58" t="s">
        <v>149</v>
      </c>
      <c r="C116" s="33"/>
      <c r="D116" s="33">
        <v>2</v>
      </c>
      <c r="E116" s="59" t="s">
        <v>150</v>
      </c>
      <c r="F116" s="75">
        <v>95.19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190.38</v>
      </c>
      <c r="BB116" s="51">
        <f t="shared" si="6"/>
        <v>190.38</v>
      </c>
      <c r="BC116" s="56" t="str">
        <f t="shared" si="7"/>
        <v>INR  One Hundred &amp; Ninety  and Paise Thirty Eight Only</v>
      </c>
      <c r="IA116" s="21">
        <v>13.04</v>
      </c>
      <c r="IB116" s="76" t="s">
        <v>149</v>
      </c>
      <c r="ID116" s="21">
        <v>2</v>
      </c>
      <c r="IE116" s="22" t="s">
        <v>150</v>
      </c>
      <c r="IF116" s="22"/>
      <c r="IG116" s="22"/>
      <c r="IH116" s="22"/>
      <c r="II116" s="22"/>
    </row>
    <row r="117" spans="1:55" ht="42.75">
      <c r="A117" s="44" t="s">
        <v>35</v>
      </c>
      <c r="B117" s="45"/>
      <c r="C117" s="46"/>
      <c r="D117" s="74"/>
      <c r="E117" s="74"/>
      <c r="F117" s="74"/>
      <c r="G117" s="34"/>
      <c r="H117" s="47"/>
      <c r="I117" s="47"/>
      <c r="J117" s="47"/>
      <c r="K117" s="47"/>
      <c r="L117" s="48"/>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55">
        <f>SUM(BA13:BA116)</f>
        <v>459309.04</v>
      </c>
      <c r="BB117" s="55">
        <f>SUM(BB13:BB116)</f>
        <v>459309.04</v>
      </c>
      <c r="BC117" s="56" t="str">
        <f>SpellNumber($E$2,BB117)</f>
        <v>INR  Four Lakh Fifty Nine Thousand Three Hundred &amp; Nine  and Paise Four Only</v>
      </c>
    </row>
    <row r="118" spans="1:55" ht="46.5" customHeight="1">
      <c r="A118" s="24" t="s">
        <v>36</v>
      </c>
      <c r="B118" s="25"/>
      <c r="C118" s="26"/>
      <c r="D118" s="71"/>
      <c r="E118" s="72" t="s">
        <v>45</v>
      </c>
      <c r="F118" s="73"/>
      <c r="G118" s="27"/>
      <c r="H118" s="28"/>
      <c r="I118" s="28"/>
      <c r="J118" s="28"/>
      <c r="K118" s="29"/>
      <c r="L118" s="30"/>
      <c r="M118" s="31"/>
      <c r="N118" s="32"/>
      <c r="O118" s="21"/>
      <c r="P118" s="21"/>
      <c r="Q118" s="21"/>
      <c r="R118" s="21"/>
      <c r="S118" s="21"/>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53">
        <f>IF(ISBLANK(F118),0,IF(E118="Excess (+)",ROUND(BA117+(BA117*F118),2),IF(E118="Less (-)",ROUND(BA117+(BA117*F118*(-1)),2),IF(E118="At Par",BA117,0))))</f>
        <v>0</v>
      </c>
      <c r="BB118" s="54">
        <f>ROUND(BA118,0)</f>
        <v>0</v>
      </c>
      <c r="BC118" s="36" t="str">
        <f>SpellNumber($E$2,BB118)</f>
        <v>INR Zero Only</v>
      </c>
    </row>
    <row r="119" spans="1:55" ht="45.75" customHeight="1">
      <c r="A119" s="23" t="s">
        <v>37</v>
      </c>
      <c r="B119" s="23"/>
      <c r="C119" s="61" t="str">
        <f>SpellNumber($E$2,BB118)</f>
        <v>INR Zero Only</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row>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sheetData>
  <sheetProtection password="8F23" sheet="1"/>
  <mergeCells count="60">
    <mergeCell ref="D103:BC103"/>
    <mergeCell ref="D105:BC105"/>
    <mergeCell ref="D107:BC107"/>
    <mergeCell ref="D108:BC108"/>
    <mergeCell ref="D110:BC110"/>
    <mergeCell ref="D112:BC112"/>
    <mergeCell ref="D91:BC91"/>
    <mergeCell ref="D95:BC95"/>
    <mergeCell ref="D96:BC96"/>
    <mergeCell ref="D98:BC98"/>
    <mergeCell ref="D100:BC100"/>
    <mergeCell ref="D101:BC101"/>
    <mergeCell ref="D80:BC80"/>
    <mergeCell ref="D81:BC81"/>
    <mergeCell ref="D83:BC83"/>
    <mergeCell ref="D84:BC84"/>
    <mergeCell ref="D87:BC87"/>
    <mergeCell ref="D89:BC89"/>
    <mergeCell ref="D64:BC64"/>
    <mergeCell ref="D68:BC68"/>
    <mergeCell ref="D70:BC70"/>
    <mergeCell ref="D72:BC72"/>
    <mergeCell ref="D75:BC75"/>
    <mergeCell ref="D78:BC78"/>
    <mergeCell ref="D66:BC66"/>
    <mergeCell ref="D54:BC54"/>
    <mergeCell ref="D56:BC56"/>
    <mergeCell ref="D57:BC57"/>
    <mergeCell ref="D59:BC59"/>
    <mergeCell ref="D61:BC61"/>
    <mergeCell ref="D62:BC62"/>
    <mergeCell ref="D43:BC43"/>
    <mergeCell ref="D45:BC45"/>
    <mergeCell ref="D47:BC47"/>
    <mergeCell ref="D50:BC50"/>
    <mergeCell ref="D51:BC51"/>
    <mergeCell ref="D53:BC53"/>
    <mergeCell ref="D49:BC49"/>
    <mergeCell ref="D27:BC27"/>
    <mergeCell ref="D29:BC29"/>
    <mergeCell ref="D32:BC32"/>
    <mergeCell ref="D34:BC34"/>
    <mergeCell ref="D38:BC38"/>
    <mergeCell ref="D41:BC41"/>
    <mergeCell ref="D17:BC17"/>
    <mergeCell ref="D19:BC19"/>
    <mergeCell ref="D21:BC21"/>
    <mergeCell ref="D23:BC23"/>
    <mergeCell ref="D24:BC24"/>
    <mergeCell ref="D26:BC26"/>
    <mergeCell ref="C119:BC119"/>
    <mergeCell ref="A1:L1"/>
    <mergeCell ref="A4:BC4"/>
    <mergeCell ref="A5:BC5"/>
    <mergeCell ref="A6:BC6"/>
    <mergeCell ref="A7:BC7"/>
    <mergeCell ref="A9:BC9"/>
    <mergeCell ref="D13:BC13"/>
    <mergeCell ref="B8:BC8"/>
    <mergeCell ref="D15:BC15"/>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8">
      <formula1>IF(E118="Select",-1,IF(E118="At Par",0,0))</formula1>
      <formula2>IF(E118="Select",-1,IF(E118="At Par",0,0.99))</formula2>
    </dataValidation>
    <dataValidation type="list" allowBlank="1" showErrorMessage="1" sqref="E1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8">
      <formula1>0</formula1>
      <formula2>IF(#REF!&lt;&gt;"Select",99.9,0)</formula2>
    </dataValidation>
    <dataValidation allowBlank="1" showInputMessage="1" showErrorMessage="1" promptTitle="Units" prompt="Please enter Units in text" sqref="D14:E14 D16:E16 D18:E18 D20:E20 D22:E22 D25:E25 D28:E28 D30:E31 D33:E33 D35:E37 D39:E40 D42:E42 D44:E44 D46:E46 D67:E67 D52:E52 D55:E55 D58:E58 D60:E60 D63:E63 D113:E116 D69:E69 D71:E71 D73:E74 D76:E77 D79:E79 D82:E82 D85:E86 D88:E88 D90:E90 D92:E94 D97:E97 D99:E99 D102:E102 D104:E104 D106:E106 D109:E109 D111:E111 D65:E65 D48:E48">
      <formula1>0</formula1>
      <formula2>0</formula2>
    </dataValidation>
    <dataValidation type="decimal" allowBlank="1" showInputMessage="1" showErrorMessage="1" promptTitle="Quantity" prompt="Please enter the Quantity for this item. " errorTitle="Invalid Entry" error="Only Numeric Values are allowed. " sqref="F14 F16 F18 F20 F22 F25 F28 F30:F31 F33 F35:F37 F39:F40 F42 F44 F46 F67 F52 F55 F58 F60 F63 F113:F116 F69 F71 F73:F74 F76:F77 F79 F82 F85:F86 F88 F90 F92:F94 F97 F99 F102 F104 F106 F109 F111 F65 F48">
      <formula1>0</formula1>
      <formula2>999999999999999</formula2>
    </dataValidation>
    <dataValidation type="list" allowBlank="1" showErrorMessage="1" sqref="D13 K14 D15 K16 D17 K18 D19 K20 D21 K22 D23:D24 K25 D26:D27 K28 D29 K30:K31 D32 K33 D34 K35:K37 D38 K39:K40 D41 K42 D43 K44 D45 K46 D47 D66 D49:D51 K52 D53:D54 K55 D56:D57 K58 D59 K60 D61:D62 K63 D64 D112 D68 K69 D70 K71 D72 K73:K74 D75 K76:K77 D78 K79 D80:D81 K82 D83:D84 K85:K86 D87 K88 D89 K90 D91 K92:K94 D95:D96 K97 D98 K99 D100:D101 K102 D103 K104 D105 K106 D107:D108 K109 D110 K111 K113:K116 K65 K67 K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2:H22 G25:H25 G28:H28 G30:H31 G33:H33 G35:H37 G39:H40 G42:H42 G44:H44 G46:H46 G67:H67 G52:H52 G55:H55 G58:H58 G60:H60 G63:H63 G113:H116 G69:H69 G71:H71 G73:H74 G76:H77 G79:H79 G82:H82 G85:H86 G88:H88 G90:H90 G92:H94 G97:H97 G99:H99 G102:H102 G104:H104 G106:H106 G109:H109 G111:H111 G65:H65 G48:H48">
      <formula1>0</formula1>
      <formula2>999999999999999</formula2>
    </dataValidation>
    <dataValidation allowBlank="1" showInputMessage="1" showErrorMessage="1" promptTitle="Addition / Deduction" prompt="Please Choose the correct One" sqref="J14 J16 J18 J20 J22 J25 J28 J30:J31 J33 J35:J37 J39:J40 J42 J44 J46 J67 J52 J55 J58 J60 J63 J113:J116 J69 J71 J73:J74 J76:J77 J79 J82 J85:J86 J88 J90 J92:J94 J97 J99 J102 J104 J106 J109 J111 J65 J48">
      <formula1>0</formula1>
      <formula2>0</formula2>
    </dataValidation>
    <dataValidation type="list" showErrorMessage="1" sqref="I14 I16 I18 I20 I22 I25 I28 I30:I31 I33 I35:I37 I39:I40 I42 I44 I46 I67 I52 I55 I58 I60 I63 I113:I116 I69 I71 I73:I74 I76:I77 I79 I82 I85:I86 I88 I90 I92:I94 I97 I99 I102 I104 I106 I109 I111 I65 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2:O22 N25:O25 N28:O28 N30:O31 N33:O33 N35:O37 N39:O40 N42:O42 N44:O44 N46:O46 N67:O67 N52:O52 N55:O55 N58:O58 N60:O60 N63:O63 N113:O116 N69:O69 N71:O71 N73:O74 N76:O77 N79:O79 N82:O82 N85:O86 N88:O88 N90:O90 N92:O94 N97:O97 N99:O99 N102:O102 N104:O104 N106:O106 N109:O109 N111:O111 N65:O65 N48: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2 R25 R28 R30:R31 R33 R35:R37 R39:R40 R42 R44 R46 R67 R52 R55 R58 R60 R63 R113:R116 R69 R71 R73:R74 R76:R77 R79 R82 R85:R86 R88 R90 R92:R94 R97 R99 R102 R104 R106 R109 R111 R65 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2 Q25 Q28 Q30:Q31 Q33 Q35:Q37 Q39:Q40 Q42 Q44 Q46 Q67 Q52 Q55 Q58 Q60 Q63 Q113:Q116 Q69 Q71 Q73:Q74 Q76:Q77 Q79 Q82 Q85:Q86 Q88 Q90 Q92:Q94 Q97 Q99 Q102 Q104 Q106 Q109 Q111 Q65 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2 M25 M28 M30:M31 M33 M35:M37 M39:M40 M42 M44 M46 M67 M52 M55 M58 M60 M63 M113:M116 M69 M71 M73:M74 M76:M77 M79 M82 M85:M86 M88 M90 M92:M94 M97 M99 M102 M104 M106 M109 M111 M65 M48">
      <formula1>0</formula1>
      <formula2>999999999999999</formula2>
    </dataValidation>
    <dataValidation type="list" allowBlank="1" showInputMessage="1" showErrorMessage="1" sqref="L113 L11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6 L11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6">
      <formula1>0</formula1>
      <formula2>0</formula2>
    </dataValidation>
    <dataValidation type="decimal" allowBlank="1" showErrorMessage="1" errorTitle="Invalid Entry" error="Only Numeric Values are allowed. " sqref="A13:A11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2022-06-17T07:38:46Z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