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<sst xmlns="http://schemas.openxmlformats.org/spreadsheetml/2006/main" count="562" uniqueCount="152">
  <si>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</si>
  <si>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</si>
  <si>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</si>
  <si>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</si>
  <si>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</si>
  <si>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</si>
  <si>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</si>
  <si>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</si>
  <si>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</si>
  <si>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</si>
  <si>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</si>
  <si>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</si>
  <si>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</si>
  <si>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</si>
  <si>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</si>
  <si>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</si>
  <si>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</si>
  <si>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</si>
  <si>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</si>
  <si>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</si>
  <si>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</si>
  <si>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</si>
  <si>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</si>
  <si>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</si>
  <si>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</si>
  <si>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</si>
  <si>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</si>
  <si>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</si>
  <si>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</si>
  <si>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</si>
  <si>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</si>
  <si>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</si>
  <si>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</si>
  <si>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</si>
  <si>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</si>
  <si>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</si>
  <si>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</si>
  <si>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</si>
  <si>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</si>
  <si>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</si>
  <si>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</si>
  <si>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</si>
  <si>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</si>
  <si>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</si>
  <si>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</si>
  <si>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</si>
  <si>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</si>
  <si>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</si>
  <si>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</si>
  <si>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</si>
  <si>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</si>
  <si>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</si>
  <si>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</si>
  <si>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</si>
  <si>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</si>
  <si>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</si>
  <si>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</si>
  <si>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</si>
  <si>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</si>
  <si>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Cement mortar 1:6 (1 cement : 6 coarse sand)</t>
  </si>
  <si>
    <t>Sal wood</t>
  </si>
  <si>
    <t>Second class teak wood</t>
  </si>
  <si>
    <t>35 mm thick</t>
  </si>
  <si>
    <t>Fixed to openings /wooden frames with rawl plugs screws etc.</t>
  </si>
  <si>
    <t>150x10 mm</t>
  </si>
  <si>
    <t>100x10 mm</t>
  </si>
  <si>
    <t>100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</si>
  <si>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</si>
  <si>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</si>
  <si>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</si>
  <si>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</si>
  <si>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</si>
  <si>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</si>
  <si>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</si>
  <si>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13/C/D1/2022-23</t>
  </si>
  <si>
    <t>Name of Work: Renovation of vacant house no. 187, 190, 191, 202, 210, 220 &amp; 222, Type-IB</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</si>
  <si>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</si>
  <si>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</si>
  <si>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</si>
  <si>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</si>
  <si>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</si>
  <si>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</si>
  <si>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</si>
  <si>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</si>
  <si>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</si>
  <si>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</si>
  <si>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</si>
  <si>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</si>
  <si>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</si>
  <si>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</si>
  <si>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</si>
  <si>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</si>
  <si>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</si>
  <si>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</si>
  <si>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</si>
  <si>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</si>
  <si>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</si>
  <si>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</si>
  <si>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</si>
  <si>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</si>
  <si>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</si>
  <si>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</si>
  <si>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</si>
  <si>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</si>
  <si>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</si>
  <si>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</si>
  <si>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</si>
  <si>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</si>
  <si>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</si>
  <si>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</si>
  <si>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</si>
  <si>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</si>
  <si>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</si>
  <si>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</si>
  <si>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</si>
  <si>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Neat cement punning.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</si>
  <si>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</si>
  <si>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</si>
  <si>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</si>
  <si>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</si>
  <si>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</si>
  <si>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Removing white or colour wash by scrapping and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</si>
  <si>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</si>
  <si>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</si>
  <si>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</si>
  <si>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</si>
  <si>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</si>
  <si>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</si>
  <si>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</si>
  <si>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</si>
  <si>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</si>
  <si>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</si>
  <si>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</si>
  <si>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WATER SUPPLY</t>
  </si>
  <si>
    <t>Providing and fixing G.I. pipes complete with G.I. fittings and clamps, i/c cutting and making good the walls etc.   Internal work - Exposed on wall</t>
  </si>
  <si>
    <t>15 mm dia nominal bore</t>
  </si>
  <si>
    <t>Providing and fixing C.P. brass bib cock of approved quality conforming to IS:8931 :</t>
  </si>
  <si>
    <t>15 mm nominal bore</t>
  </si>
  <si>
    <t>Providing and fixing C.P. brass angle valve for basin mixer and geyser points of approved quality conforming to IS:8931</t>
  </si>
  <si>
    <t>15mm nominal bore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</si>
  <si>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</si>
  <si>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</si>
  <si>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</si>
  <si>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</si>
  <si>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</si>
  <si>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</si>
  <si>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</si>
  <si>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</si>
  <si>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P/F hard drawn steel wire fabric of size 75x25 mm mesh or other suitable size wire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</si>
  <si>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Providing and fixing aluminium sliding door bolts, ISI marked anodised (anodic coating not less than grade AC 10 as per IS : 1868), transparent or dyed to required colour or shade, with nuts and screws etc. complete :
200x10 mm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</si>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</sst>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8"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9"/>
  <sheetViews>
    <sheetView showGridLines="0" view="pageBreakPreview" zoomScale="85" zoomScaleNormal="85" zoomScaleSheetLayoutView="85" zoomScalePageLayoutView="0" workbookViewId="0" topLeftCell="A116">
      <selection activeCell="A114" sqref="A1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75</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74</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50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76</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76</v>
      </c>
      <c r="IE13" s="22"/>
      <c r="IF13" s="22"/>
      <c r="IG13" s="22"/>
      <c r="IH13" s="22"/>
      <c r="II13" s="22"/>
    </row>
    <row r="14" spans="1:243" s="21" customFormat="1" ht="156" customHeight="1">
      <c r="A14" s="57">
        <v>1.01</v>
      </c>
      <c r="B14" s="58" t="s">
        <v>77</v>
      </c>
      <c r="C14" s="33"/>
      <c r="D14" s="33">
        <v>0.1</v>
      </c>
      <c r="E14" s="59" t="s">
        <v>46</v>
      </c>
      <c r="F14" s="75">
        <v>9398.77</v>
      </c>
      <c r="G14" s="43"/>
      <c r="H14" s="37"/>
      <c r="I14" s="38" t="s">
        <v>33</v>
      </c>
      <c r="J14" s="39">
        <f>IF(I14="Less(-)",-1,1)</f>
        <v>1</v>
      </c>
      <c r="K14" s="37" t="s">
        <v>34</v>
      </c>
      <c r="L14" s="37" t="s">
        <v>4</v>
      </c>
      <c r="M14" s="40"/>
      <c r="N14" s="49"/>
      <c r="O14" s="49"/>
      <c r="P14" s="50"/>
      <c r="Q14" s="49"/>
      <c r="R14" s="49"/>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2">
        <f>total_amount_ba($B$2,$D$2,D14,F14,J14,K14,M14)</f>
        <v>939.88</v>
      </c>
      <c r="BB14" s="51">
        <f>BA14+SUM(N14:AZ14)</f>
        <v>939.88</v>
      </c>
      <c r="BC14" s="56" t="str">
        <f>SpellNumber(L14,BB14)</f>
        <v>INR  Nine Hundred &amp; Thirty Nine  and Paise Eighty Eight Only</v>
      </c>
      <c r="IA14" s="21">
        <v>1.01</v>
      </c>
      <c r="IB14" s="21" t="s">
        <v>77</v>
      </c>
      <c r="ID14" s="21">
        <v>0.1</v>
      </c>
      <c r="IE14" s="22" t="s">
        <v>46</v>
      </c>
      <c r="IF14" s="22"/>
      <c r="IG14" s="22"/>
      <c r="IH14" s="22"/>
      <c r="II14" s="22"/>
    </row>
    <row r="15" spans="1:243" s="21" customFormat="1" ht="47.25">
      <c r="A15" s="57">
        <v>1.02</v>
      </c>
      <c r="B15" s="58" t="s">
        <v>78</v>
      </c>
      <c r="C15" s="33"/>
      <c r="D15" s="66"/>
      <c r="E15" s="66"/>
      <c r="F15" s="66"/>
      <c r="G15" s="66"/>
      <c r="H15" s="66"/>
      <c r="I15" s="66"/>
      <c r="J15" s="66"/>
      <c r="K15" s="66"/>
      <c r="L15" s="66"/>
      <c r="M15" s="66"/>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IA15" s="21">
        <v>1.02</v>
      </c>
      <c r="IB15" s="21" t="s">
        <v>78</v>
      </c>
      <c r="IE15" s="22"/>
      <c r="IF15" s="22"/>
      <c r="IG15" s="22"/>
      <c r="IH15" s="22"/>
      <c r="II15" s="22"/>
    </row>
    <row r="16" spans="1:243" s="21" customFormat="1" ht="28.5">
      <c r="A16" s="57">
        <v>1.03</v>
      </c>
      <c r="B16" s="58" t="s">
        <v>79</v>
      </c>
      <c r="C16" s="33"/>
      <c r="D16" s="33">
        <v>1.5</v>
      </c>
      <c r="E16" s="59" t="s">
        <v>43</v>
      </c>
      <c r="F16" s="75">
        <v>672.12</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1008.18</v>
      </c>
      <c r="BB16" s="51">
        <f aca="true" t="shared" si="2" ref="BB16:BB23">BA16+SUM(N16:AZ16)</f>
        <v>1008.18</v>
      </c>
      <c r="BC16" s="56" t="str">
        <f aca="true" t="shared" si="3" ref="BC16:BC23">SpellNumber(L16,BB16)</f>
        <v>INR  One Thousand  &amp;Eight  and Paise Eighteen Only</v>
      </c>
      <c r="IA16" s="21">
        <v>1.03</v>
      </c>
      <c r="IB16" s="21" t="s">
        <v>79</v>
      </c>
      <c r="ID16" s="21">
        <v>1.5</v>
      </c>
      <c r="IE16" s="22" t="s">
        <v>43</v>
      </c>
      <c r="IF16" s="22"/>
      <c r="IG16" s="22"/>
      <c r="IH16" s="22"/>
      <c r="II16" s="22"/>
    </row>
    <row r="17" spans="1:243" s="21" customFormat="1" ht="78.75">
      <c r="A17" s="57">
        <v>1.04</v>
      </c>
      <c r="B17" s="58" t="s">
        <v>80</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1.04</v>
      </c>
      <c r="IB17" s="21" t="s">
        <v>80</v>
      </c>
      <c r="IE17" s="22"/>
      <c r="IF17" s="22"/>
      <c r="IG17" s="22"/>
      <c r="IH17" s="22"/>
      <c r="II17" s="22"/>
    </row>
    <row r="18" spans="1:243" s="21" customFormat="1" ht="30" customHeight="1">
      <c r="A18" s="57">
        <v>1.05</v>
      </c>
      <c r="B18" s="58" t="s">
        <v>52</v>
      </c>
      <c r="C18" s="33"/>
      <c r="D18" s="33">
        <v>10</v>
      </c>
      <c r="E18" s="59" t="s">
        <v>57</v>
      </c>
      <c r="F18" s="75">
        <v>78.61</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786.1</v>
      </c>
      <c r="BB18" s="51">
        <f t="shared" si="2"/>
        <v>786.1</v>
      </c>
      <c r="BC18" s="56" t="str">
        <f t="shared" si="3"/>
        <v>INR  Seven Hundred &amp; Eighty Six  and Paise Ten Only</v>
      </c>
      <c r="IA18" s="21">
        <v>1.05</v>
      </c>
      <c r="IB18" s="21" t="s">
        <v>52</v>
      </c>
      <c r="ID18" s="21">
        <v>10</v>
      </c>
      <c r="IE18" s="22" t="s">
        <v>57</v>
      </c>
      <c r="IF18" s="22"/>
      <c r="IG18" s="22"/>
      <c r="IH18" s="22"/>
      <c r="II18" s="22"/>
    </row>
    <row r="19" spans="1:243" s="21" customFormat="1" ht="29.25" customHeight="1">
      <c r="A19" s="57">
        <v>2</v>
      </c>
      <c r="B19" s="58" t="s">
        <v>81</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2</v>
      </c>
      <c r="IB19" s="21" t="s">
        <v>81</v>
      </c>
      <c r="IE19" s="22"/>
      <c r="IF19" s="22"/>
      <c r="IG19" s="22"/>
      <c r="IH19" s="22"/>
      <c r="II19" s="22"/>
    </row>
    <row r="20" spans="1:243" s="21" customFormat="1" ht="33" customHeight="1">
      <c r="A20" s="57">
        <v>2.01</v>
      </c>
      <c r="B20" s="58" t="s">
        <v>82</v>
      </c>
      <c r="C20" s="33"/>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2.01</v>
      </c>
      <c r="IB20" s="21" t="s">
        <v>82</v>
      </c>
      <c r="IE20" s="22"/>
      <c r="IF20" s="22"/>
      <c r="IG20" s="22"/>
      <c r="IH20" s="22"/>
      <c r="II20" s="22"/>
    </row>
    <row r="21" spans="1:243" s="21" customFormat="1" ht="34.5" customHeight="1">
      <c r="A21" s="57">
        <v>2.02</v>
      </c>
      <c r="B21" s="58" t="s">
        <v>59</v>
      </c>
      <c r="C21" s="33"/>
      <c r="D21" s="33">
        <v>0.2</v>
      </c>
      <c r="E21" s="59" t="s">
        <v>46</v>
      </c>
      <c r="F21" s="75">
        <v>7267.3</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1453.46</v>
      </c>
      <c r="BB21" s="51">
        <f t="shared" si="2"/>
        <v>1453.46</v>
      </c>
      <c r="BC21" s="56" t="str">
        <f t="shared" si="3"/>
        <v>INR  One Thousand Four Hundred &amp; Fifty Three  and Paise Forty Six Only</v>
      </c>
      <c r="IA21" s="21">
        <v>2.02</v>
      </c>
      <c r="IB21" s="21" t="s">
        <v>59</v>
      </c>
      <c r="ID21" s="21">
        <v>0.2</v>
      </c>
      <c r="IE21" s="22" t="s">
        <v>46</v>
      </c>
      <c r="IF21" s="22"/>
      <c r="IG21" s="22"/>
      <c r="IH21" s="22"/>
      <c r="II21" s="22"/>
    </row>
    <row r="22" spans="1:243" s="21" customFormat="1" ht="78.75">
      <c r="A22" s="57">
        <v>2.03</v>
      </c>
      <c r="B22" s="58" t="s">
        <v>83</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2.03</v>
      </c>
      <c r="IB22" s="21" t="s">
        <v>83</v>
      </c>
      <c r="IE22" s="22"/>
      <c r="IF22" s="22"/>
      <c r="IG22" s="22"/>
      <c r="IH22" s="22"/>
      <c r="II22" s="22"/>
    </row>
    <row r="23" spans="1:243" s="21" customFormat="1" ht="30.75" customHeight="1">
      <c r="A23" s="57">
        <v>2.04</v>
      </c>
      <c r="B23" s="58" t="s">
        <v>53</v>
      </c>
      <c r="C23" s="33"/>
      <c r="D23" s="33">
        <v>0.6</v>
      </c>
      <c r="E23" s="59" t="s">
        <v>43</v>
      </c>
      <c r="F23" s="75">
        <v>892.63</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535.58</v>
      </c>
      <c r="BB23" s="51">
        <f t="shared" si="2"/>
        <v>535.58</v>
      </c>
      <c r="BC23" s="56" t="str">
        <f t="shared" si="3"/>
        <v>INR  Five Hundred &amp; Thirty Five  and Paise Fifty Eight Only</v>
      </c>
      <c r="IA23" s="21">
        <v>2.04</v>
      </c>
      <c r="IB23" s="21" t="s">
        <v>53</v>
      </c>
      <c r="ID23" s="21">
        <v>0.6</v>
      </c>
      <c r="IE23" s="22" t="s">
        <v>43</v>
      </c>
      <c r="IF23" s="22"/>
      <c r="IG23" s="22"/>
      <c r="IH23" s="22"/>
      <c r="II23" s="22"/>
    </row>
    <row r="24" spans="1:243" s="21" customFormat="1" ht="31.5" customHeight="1">
      <c r="A24" s="57">
        <v>3</v>
      </c>
      <c r="B24" s="58" t="s">
        <v>84</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3</v>
      </c>
      <c r="IB24" s="21" t="s">
        <v>84</v>
      </c>
      <c r="IE24" s="22"/>
      <c r="IF24" s="22"/>
      <c r="IG24" s="22"/>
      <c r="IH24" s="22"/>
      <c r="II24" s="22"/>
    </row>
    <row r="25" spans="1:243" s="21" customFormat="1" ht="31.5" customHeight="1">
      <c r="A25" s="57">
        <v>3.01</v>
      </c>
      <c r="B25" s="58" t="s">
        <v>85</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3.01</v>
      </c>
      <c r="IB25" s="21" t="s">
        <v>85</v>
      </c>
      <c r="IE25" s="22"/>
      <c r="IF25" s="22"/>
      <c r="IG25" s="22"/>
      <c r="IH25" s="22"/>
      <c r="II25" s="22"/>
    </row>
    <row r="26" spans="1:243" s="21" customFormat="1" ht="31.5" customHeight="1">
      <c r="A26" s="57">
        <v>3.02</v>
      </c>
      <c r="B26" s="58" t="s">
        <v>60</v>
      </c>
      <c r="C26" s="33"/>
      <c r="D26" s="33">
        <v>0.1</v>
      </c>
      <c r="E26" s="59" t="s">
        <v>46</v>
      </c>
      <c r="F26" s="75">
        <v>93573.74</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9357.37</v>
      </c>
      <c r="BB26" s="51">
        <f>BA26+SUM(N26:AZ26)</f>
        <v>9357.37</v>
      </c>
      <c r="BC26" s="56" t="str">
        <f>SpellNumber(L26,BB26)</f>
        <v>INR  Nine Thousand Three Hundred &amp; Fifty Seven  and Paise Thirty Seven Only</v>
      </c>
      <c r="IA26" s="21">
        <v>3.02</v>
      </c>
      <c r="IB26" s="21" t="s">
        <v>60</v>
      </c>
      <c r="ID26" s="21">
        <v>0.1</v>
      </c>
      <c r="IE26" s="22" t="s">
        <v>46</v>
      </c>
      <c r="IF26" s="22"/>
      <c r="IG26" s="22"/>
      <c r="IH26" s="22"/>
      <c r="II26" s="22"/>
    </row>
    <row r="27" spans="1:243" s="21" customFormat="1" ht="94.5">
      <c r="A27" s="57">
        <v>3.03</v>
      </c>
      <c r="B27" s="58" t="s">
        <v>86</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3.03</v>
      </c>
      <c r="IB27" s="21" t="s">
        <v>86</v>
      </c>
      <c r="IE27" s="22"/>
      <c r="IF27" s="22"/>
      <c r="IG27" s="22"/>
      <c r="IH27" s="22"/>
      <c r="II27" s="22"/>
    </row>
    <row r="28" spans="1:243" s="21" customFormat="1" ht="30.75" customHeight="1">
      <c r="A28" s="57">
        <v>3.04</v>
      </c>
      <c r="B28" s="58" t="s">
        <v>61</v>
      </c>
      <c r="C28" s="33"/>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3.04</v>
      </c>
      <c r="IB28" s="21" t="s">
        <v>61</v>
      </c>
      <c r="IE28" s="22"/>
      <c r="IF28" s="22"/>
      <c r="IG28" s="22"/>
      <c r="IH28" s="22"/>
      <c r="II28" s="22"/>
    </row>
    <row r="29" spans="1:243" s="21" customFormat="1" ht="31.5" customHeight="1">
      <c r="A29" s="60">
        <v>3.05</v>
      </c>
      <c r="B29" s="58" t="s">
        <v>62</v>
      </c>
      <c r="C29" s="33"/>
      <c r="D29" s="33">
        <v>4.5</v>
      </c>
      <c r="E29" s="59" t="s">
        <v>43</v>
      </c>
      <c r="F29" s="75">
        <v>3909.16</v>
      </c>
      <c r="G29" s="43"/>
      <c r="H29" s="37"/>
      <c r="I29" s="38" t="s">
        <v>33</v>
      </c>
      <c r="J29" s="39">
        <f>IF(I29="Less(-)",-1,1)</f>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total_amount_ba($B$2,$D$2,D29,F29,J29,K29,M29)</f>
        <v>17591.22</v>
      </c>
      <c r="BB29" s="51">
        <f>BA29+SUM(N29:AZ29)</f>
        <v>17591.22</v>
      </c>
      <c r="BC29" s="56" t="str">
        <f>SpellNumber(L29,BB29)</f>
        <v>INR  Seventeen Thousand Five Hundred &amp; Ninety One  and Paise Twenty Two Only</v>
      </c>
      <c r="IA29" s="21">
        <v>3.05</v>
      </c>
      <c r="IB29" s="21" t="s">
        <v>62</v>
      </c>
      <c r="ID29" s="21">
        <v>4.5</v>
      </c>
      <c r="IE29" s="22" t="s">
        <v>43</v>
      </c>
      <c r="IF29" s="22"/>
      <c r="IG29" s="22"/>
      <c r="IH29" s="22"/>
      <c r="II29" s="22"/>
    </row>
    <row r="30" spans="1:243" s="21" customFormat="1" ht="64.5" customHeight="1">
      <c r="A30" s="57">
        <v>3.06</v>
      </c>
      <c r="B30" s="58" t="s">
        <v>87</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3.06</v>
      </c>
      <c r="IB30" s="21" t="s">
        <v>87</v>
      </c>
      <c r="IE30" s="22"/>
      <c r="IF30" s="22"/>
      <c r="IG30" s="22"/>
      <c r="IH30" s="22"/>
      <c r="II30" s="22"/>
    </row>
    <row r="31" spans="1:243" s="21" customFormat="1" ht="31.5" customHeight="1">
      <c r="A31" s="57">
        <v>3.07</v>
      </c>
      <c r="B31" s="58" t="s">
        <v>63</v>
      </c>
      <c r="C31" s="33"/>
      <c r="D31" s="33">
        <v>25</v>
      </c>
      <c r="E31" s="59" t="s">
        <v>57</v>
      </c>
      <c r="F31" s="75">
        <v>173.35</v>
      </c>
      <c r="G31" s="43"/>
      <c r="H31" s="37"/>
      <c r="I31" s="38" t="s">
        <v>33</v>
      </c>
      <c r="J31" s="39">
        <f>IF(I31="Less(-)",-1,1)</f>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total_amount_ba($B$2,$D$2,D31,F31,J31,K31,M31)</f>
        <v>4333.75</v>
      </c>
      <c r="BB31" s="51">
        <f>BA31+SUM(N31:AZ31)</f>
        <v>4333.75</v>
      </c>
      <c r="BC31" s="56" t="str">
        <f>SpellNumber(L31,BB31)</f>
        <v>INR  Four Thousand Three Hundred &amp; Thirty Three  and Paise Seventy Five Only</v>
      </c>
      <c r="IA31" s="21">
        <v>3.07</v>
      </c>
      <c r="IB31" s="21" t="s">
        <v>63</v>
      </c>
      <c r="ID31" s="21">
        <v>25</v>
      </c>
      <c r="IE31" s="22" t="s">
        <v>57</v>
      </c>
      <c r="IF31" s="22"/>
      <c r="IG31" s="22"/>
      <c r="IH31" s="22"/>
      <c r="II31" s="22"/>
    </row>
    <row r="32" spans="1:243" s="21" customFormat="1" ht="126">
      <c r="A32" s="57">
        <v>3.08</v>
      </c>
      <c r="B32" s="58" t="s">
        <v>58</v>
      </c>
      <c r="C32" s="33"/>
      <c r="D32" s="33">
        <v>8</v>
      </c>
      <c r="E32" s="59" t="s">
        <v>47</v>
      </c>
      <c r="F32" s="75">
        <v>170.41</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1363.28</v>
      </c>
      <c r="BB32" s="51">
        <f>BA32+SUM(N32:AZ32)</f>
        <v>1363.28</v>
      </c>
      <c r="BC32" s="56" t="str">
        <f>SpellNumber(L32,BB32)</f>
        <v>INR  One Thousand Three Hundred &amp; Sixty Three  and Paise Twenty Eight Only</v>
      </c>
      <c r="IA32" s="21">
        <v>3.08</v>
      </c>
      <c r="IB32" s="21" t="s">
        <v>58</v>
      </c>
      <c r="ID32" s="21">
        <v>8</v>
      </c>
      <c r="IE32" s="22" t="s">
        <v>47</v>
      </c>
      <c r="IF32" s="22"/>
      <c r="IG32" s="22"/>
      <c r="IH32" s="22"/>
      <c r="II32" s="22"/>
    </row>
    <row r="33" spans="1:243" s="21" customFormat="1" ht="46.5" customHeight="1">
      <c r="A33" s="57">
        <v>3.09</v>
      </c>
      <c r="B33" s="58" t="s">
        <v>88</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3.09</v>
      </c>
      <c r="IB33" s="21" t="s">
        <v>88</v>
      </c>
      <c r="IE33" s="22"/>
      <c r="IF33" s="22"/>
      <c r="IG33" s="22"/>
      <c r="IH33" s="22"/>
      <c r="II33" s="22"/>
    </row>
    <row r="34" spans="1:243" s="21" customFormat="1" ht="31.5" customHeight="1">
      <c r="A34" s="60">
        <v>3.1</v>
      </c>
      <c r="B34" s="58" t="s">
        <v>89</v>
      </c>
      <c r="C34" s="33"/>
      <c r="D34" s="33">
        <v>3</v>
      </c>
      <c r="E34" s="59" t="s">
        <v>47</v>
      </c>
      <c r="F34" s="75">
        <v>145.46</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436.38</v>
      </c>
      <c r="BB34" s="51">
        <f>BA34+SUM(N34:AZ34)</f>
        <v>436.38</v>
      </c>
      <c r="BC34" s="56" t="str">
        <f>SpellNumber(L34,BB34)</f>
        <v>INR  Four Hundred &amp; Thirty Six  and Paise Thirty Eight Only</v>
      </c>
      <c r="IA34" s="21">
        <v>3.1</v>
      </c>
      <c r="IB34" s="21" t="s">
        <v>89</v>
      </c>
      <c r="ID34" s="21">
        <v>3</v>
      </c>
      <c r="IE34" s="22" t="s">
        <v>47</v>
      </c>
      <c r="IF34" s="22"/>
      <c r="IG34" s="22"/>
      <c r="IH34" s="22"/>
      <c r="II34" s="22"/>
    </row>
    <row r="35" spans="1:243" s="21" customFormat="1" ht="63">
      <c r="A35" s="57">
        <v>3.11</v>
      </c>
      <c r="B35" s="58" t="s">
        <v>90</v>
      </c>
      <c r="C35" s="33"/>
      <c r="D35" s="66"/>
      <c r="E35" s="66"/>
      <c r="F35" s="66"/>
      <c r="G35" s="66"/>
      <c r="H35" s="66"/>
      <c r="I35" s="66"/>
      <c r="J35" s="66"/>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IA35" s="21">
        <v>3.11</v>
      </c>
      <c r="IB35" s="21" t="s">
        <v>90</v>
      </c>
      <c r="IE35" s="22"/>
      <c r="IF35" s="22"/>
      <c r="IG35" s="22"/>
      <c r="IH35" s="22"/>
      <c r="II35" s="22"/>
    </row>
    <row r="36" spans="1:243" s="21" customFormat="1" ht="28.5">
      <c r="A36" s="57">
        <v>3.12</v>
      </c>
      <c r="B36" s="58" t="s">
        <v>91</v>
      </c>
      <c r="C36" s="33"/>
      <c r="D36" s="33">
        <v>1</v>
      </c>
      <c r="E36" s="59" t="s">
        <v>47</v>
      </c>
      <c r="F36" s="75">
        <v>53.53</v>
      </c>
      <c r="G36" s="43"/>
      <c r="H36" s="37"/>
      <c r="I36" s="38" t="s">
        <v>33</v>
      </c>
      <c r="J36" s="39">
        <f>IF(I36="Less(-)",-1,1)</f>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total_amount_ba($B$2,$D$2,D36,F36,J36,K36,M36)</f>
        <v>53.53</v>
      </c>
      <c r="BB36" s="51">
        <f>BA36+SUM(N36:AZ36)</f>
        <v>53.53</v>
      </c>
      <c r="BC36" s="56" t="str">
        <f>SpellNumber(L36,BB36)</f>
        <v>INR  Fifty Three and Paise Fifty Three Only</v>
      </c>
      <c r="IA36" s="21">
        <v>3.12</v>
      </c>
      <c r="IB36" s="21" t="s">
        <v>91</v>
      </c>
      <c r="ID36" s="21">
        <v>1</v>
      </c>
      <c r="IE36" s="22" t="s">
        <v>47</v>
      </c>
      <c r="IF36" s="22"/>
      <c r="IG36" s="22"/>
      <c r="IH36" s="22"/>
      <c r="II36" s="22"/>
    </row>
    <row r="37" spans="1:243" s="21" customFormat="1" ht="31.5" customHeight="1">
      <c r="A37" s="57">
        <v>3.13</v>
      </c>
      <c r="B37" s="58" t="s">
        <v>64</v>
      </c>
      <c r="C37" s="33"/>
      <c r="D37" s="33">
        <v>4</v>
      </c>
      <c r="E37" s="59" t="s">
        <v>47</v>
      </c>
      <c r="F37" s="75">
        <v>46.51</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186.04</v>
      </c>
      <c r="BB37" s="51">
        <f>BA37+SUM(N37:AZ37)</f>
        <v>186.04</v>
      </c>
      <c r="BC37" s="56" t="str">
        <f>SpellNumber(L37,BB37)</f>
        <v>INR  One Hundred &amp; Eighty Six  and Paise Four Only</v>
      </c>
      <c r="IA37" s="21">
        <v>3.13</v>
      </c>
      <c r="IB37" s="21" t="s">
        <v>64</v>
      </c>
      <c r="ID37" s="21">
        <v>4</v>
      </c>
      <c r="IE37" s="22" t="s">
        <v>47</v>
      </c>
      <c r="IF37" s="22"/>
      <c r="IG37" s="22"/>
      <c r="IH37" s="22"/>
      <c r="II37" s="22"/>
    </row>
    <row r="38" spans="1:243" s="21" customFormat="1" ht="31.5" customHeight="1">
      <c r="A38" s="57">
        <v>3.14</v>
      </c>
      <c r="B38" s="58" t="s">
        <v>65</v>
      </c>
      <c r="C38" s="33"/>
      <c r="D38" s="33">
        <v>10</v>
      </c>
      <c r="E38" s="59" t="s">
        <v>47</v>
      </c>
      <c r="F38" s="75">
        <v>34.28</v>
      </c>
      <c r="G38" s="43"/>
      <c r="H38" s="37"/>
      <c r="I38" s="38" t="s">
        <v>33</v>
      </c>
      <c r="J38" s="39">
        <f>IF(I38="Less(-)",-1,1)</f>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total_amount_ba($B$2,$D$2,D38,F38,J38,K38,M38)</f>
        <v>342.8</v>
      </c>
      <c r="BB38" s="51">
        <f>BA38+SUM(N38:AZ38)</f>
        <v>342.8</v>
      </c>
      <c r="BC38" s="56" t="str">
        <f>SpellNumber(L38,BB38)</f>
        <v>INR  Three Hundred &amp; Forty Two  and Paise Eighty Only</v>
      </c>
      <c r="IA38" s="21">
        <v>3.14</v>
      </c>
      <c r="IB38" s="21" t="s">
        <v>65</v>
      </c>
      <c r="ID38" s="21">
        <v>10</v>
      </c>
      <c r="IE38" s="22" t="s">
        <v>47</v>
      </c>
      <c r="IF38" s="22"/>
      <c r="IG38" s="22"/>
      <c r="IH38" s="22"/>
      <c r="II38" s="22"/>
    </row>
    <row r="39" spans="1:243" s="21" customFormat="1" ht="63">
      <c r="A39" s="57">
        <v>3.15</v>
      </c>
      <c r="B39" s="58" t="s">
        <v>92</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3.15</v>
      </c>
      <c r="IB39" s="21" t="s">
        <v>92</v>
      </c>
      <c r="IE39" s="22"/>
      <c r="IF39" s="22"/>
      <c r="IG39" s="22"/>
      <c r="IH39" s="22"/>
      <c r="II39" s="22"/>
    </row>
    <row r="40" spans="1:243" s="21" customFormat="1" ht="31.5" customHeight="1">
      <c r="A40" s="60">
        <v>3.16</v>
      </c>
      <c r="B40" s="58" t="s">
        <v>93</v>
      </c>
      <c r="C40" s="33"/>
      <c r="D40" s="33">
        <v>4</v>
      </c>
      <c r="E40" s="59" t="s">
        <v>47</v>
      </c>
      <c r="F40" s="75">
        <v>30.86</v>
      </c>
      <c r="G40" s="43"/>
      <c r="H40" s="37"/>
      <c r="I40" s="38" t="s">
        <v>33</v>
      </c>
      <c r="J40" s="39">
        <f>IF(I40="Less(-)",-1,1)</f>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total_amount_ba($B$2,$D$2,D40,F40,J40,K40,M40)</f>
        <v>123.44</v>
      </c>
      <c r="BB40" s="51">
        <f>BA40+SUM(N40:AZ40)</f>
        <v>123.44</v>
      </c>
      <c r="BC40" s="56" t="str">
        <f>SpellNumber(L40,BB40)</f>
        <v>INR  One Hundred &amp; Twenty Three  and Paise Forty Four Only</v>
      </c>
      <c r="IA40" s="21">
        <v>3.16</v>
      </c>
      <c r="IB40" s="21" t="s">
        <v>93</v>
      </c>
      <c r="ID40" s="21">
        <v>4</v>
      </c>
      <c r="IE40" s="22" t="s">
        <v>47</v>
      </c>
      <c r="IF40" s="22"/>
      <c r="IG40" s="22"/>
      <c r="IH40" s="22"/>
      <c r="II40" s="22"/>
    </row>
    <row r="41" spans="1:243" s="21" customFormat="1" ht="31.5" customHeight="1">
      <c r="A41" s="57">
        <v>3.17</v>
      </c>
      <c r="B41" s="58" t="s">
        <v>66</v>
      </c>
      <c r="C41" s="33"/>
      <c r="D41" s="33">
        <v>10</v>
      </c>
      <c r="E41" s="59" t="s">
        <v>47</v>
      </c>
      <c r="F41" s="75">
        <v>24.77</v>
      </c>
      <c r="G41" s="43"/>
      <c r="H41" s="37"/>
      <c r="I41" s="38" t="s">
        <v>33</v>
      </c>
      <c r="J41" s="39">
        <f>IF(I41="Less(-)",-1,1)</f>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total_amount_ba($B$2,$D$2,D41,F41,J41,K41,M41)</f>
        <v>247.7</v>
      </c>
      <c r="BB41" s="51">
        <f>BA41+SUM(N41:AZ41)</f>
        <v>247.7</v>
      </c>
      <c r="BC41" s="56" t="str">
        <f>SpellNumber(L41,BB41)</f>
        <v>INR  Two Hundred &amp; Forty Seven  and Paise Seventy Only</v>
      </c>
      <c r="IA41" s="21">
        <v>3.17</v>
      </c>
      <c r="IB41" s="21" t="s">
        <v>66</v>
      </c>
      <c r="ID41" s="21">
        <v>10</v>
      </c>
      <c r="IE41" s="22" t="s">
        <v>47</v>
      </c>
      <c r="IF41" s="22"/>
      <c r="IG41" s="22"/>
      <c r="IH41" s="22"/>
      <c r="II41" s="22"/>
    </row>
    <row r="42" spans="1:243" s="21" customFormat="1" ht="94.5">
      <c r="A42" s="57">
        <v>3.18</v>
      </c>
      <c r="B42" s="58" t="s">
        <v>94</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3.18</v>
      </c>
      <c r="IB42" s="21" t="s">
        <v>94</v>
      </c>
      <c r="IE42" s="22"/>
      <c r="IF42" s="22"/>
      <c r="IG42" s="22"/>
      <c r="IH42" s="22"/>
      <c r="II42" s="22"/>
    </row>
    <row r="43" spans="1:243" s="21" customFormat="1" ht="31.5" customHeight="1">
      <c r="A43" s="57">
        <v>3.19</v>
      </c>
      <c r="B43" s="58" t="s">
        <v>64</v>
      </c>
      <c r="C43" s="33"/>
      <c r="D43" s="33">
        <v>1</v>
      </c>
      <c r="E43" s="59" t="s">
        <v>47</v>
      </c>
      <c r="F43" s="75">
        <v>66.24</v>
      </c>
      <c r="G43" s="43"/>
      <c r="H43" s="37"/>
      <c r="I43" s="38" t="s">
        <v>33</v>
      </c>
      <c r="J43" s="39">
        <f>IF(I43="Less(-)",-1,1)</f>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total_amount_ba($B$2,$D$2,D43,F43,J43,K43,M43)</f>
        <v>66.24</v>
      </c>
      <c r="BB43" s="51">
        <f>BA43+SUM(N43:AZ43)</f>
        <v>66.24</v>
      </c>
      <c r="BC43" s="56" t="str">
        <f>SpellNumber(L43,BB43)</f>
        <v>INR  Sixty Six and Paise Twenty Four Only</v>
      </c>
      <c r="IA43" s="21">
        <v>3.19</v>
      </c>
      <c r="IB43" s="21" t="s">
        <v>64</v>
      </c>
      <c r="ID43" s="21">
        <v>1</v>
      </c>
      <c r="IE43" s="22" t="s">
        <v>47</v>
      </c>
      <c r="IF43" s="22"/>
      <c r="IG43" s="22"/>
      <c r="IH43" s="22"/>
      <c r="II43" s="22"/>
    </row>
    <row r="44" spans="1:243" s="21" customFormat="1" ht="94.5">
      <c r="A44" s="60">
        <v>3.2</v>
      </c>
      <c r="B44" s="58" t="s">
        <v>95</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3.2</v>
      </c>
      <c r="IB44" s="21" t="s">
        <v>95</v>
      </c>
      <c r="IE44" s="22"/>
      <c r="IF44" s="22"/>
      <c r="IG44" s="22"/>
      <c r="IH44" s="22"/>
      <c r="II44" s="22"/>
    </row>
    <row r="45" spans="1:243" s="21" customFormat="1" ht="31.5" customHeight="1">
      <c r="A45" s="57">
        <v>3.21</v>
      </c>
      <c r="B45" s="58" t="s">
        <v>66</v>
      </c>
      <c r="C45" s="33"/>
      <c r="D45" s="33">
        <v>2</v>
      </c>
      <c r="E45" s="59" t="s">
        <v>47</v>
      </c>
      <c r="F45" s="75">
        <v>46.69</v>
      </c>
      <c r="G45" s="43"/>
      <c r="H45" s="37"/>
      <c r="I45" s="38" t="s">
        <v>33</v>
      </c>
      <c r="J45" s="39">
        <f>IF(I45="Less(-)",-1,1)</f>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total_amount_ba($B$2,$D$2,D45,F45,J45,K45,M45)</f>
        <v>93.38</v>
      </c>
      <c r="BB45" s="51">
        <f>BA45+SUM(N45:AZ45)</f>
        <v>93.38</v>
      </c>
      <c r="BC45" s="56" t="str">
        <f>SpellNumber(L45,BB45)</f>
        <v>INR  Ninety Three and Paise Thirty Eight Only</v>
      </c>
      <c r="IA45" s="21">
        <v>3.21</v>
      </c>
      <c r="IB45" s="21" t="s">
        <v>66</v>
      </c>
      <c r="ID45" s="21">
        <v>2</v>
      </c>
      <c r="IE45" s="22" t="s">
        <v>47</v>
      </c>
      <c r="IF45" s="22"/>
      <c r="IG45" s="22"/>
      <c r="IH45" s="22"/>
      <c r="II45" s="22"/>
    </row>
    <row r="46" spans="1:243" s="21" customFormat="1" ht="189" customHeight="1">
      <c r="A46" s="57">
        <v>3.22</v>
      </c>
      <c r="B46" s="58" t="s">
        <v>96</v>
      </c>
      <c r="C46" s="33"/>
      <c r="D46" s="66"/>
      <c r="E46" s="66"/>
      <c r="F46" s="66"/>
      <c r="G46" s="66"/>
      <c r="H46" s="66"/>
      <c r="I46" s="66"/>
      <c r="J46" s="66"/>
      <c r="K46" s="66"/>
      <c r="L46" s="66"/>
      <c r="M46" s="66"/>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IA46" s="21">
        <v>3.22</v>
      </c>
      <c r="IB46" s="21" t="s">
        <v>96</v>
      </c>
      <c r="IE46" s="22"/>
      <c r="IF46" s="22"/>
      <c r="IG46" s="22"/>
      <c r="IH46" s="22"/>
      <c r="II46" s="22"/>
    </row>
    <row r="47" spans="1:243" s="21" customFormat="1" ht="30" customHeight="1">
      <c r="A47" s="57">
        <v>3.23</v>
      </c>
      <c r="B47" s="58" t="s">
        <v>97</v>
      </c>
      <c r="C47" s="33"/>
      <c r="D47" s="33">
        <v>5.5</v>
      </c>
      <c r="E47" s="59" t="s">
        <v>44</v>
      </c>
      <c r="F47" s="75">
        <v>203.9</v>
      </c>
      <c r="G47" s="43"/>
      <c r="H47" s="37"/>
      <c r="I47" s="38" t="s">
        <v>33</v>
      </c>
      <c r="J47" s="39">
        <f>IF(I47="Less(-)",-1,1)</f>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total_amount_ba($B$2,$D$2,D47,F47,J47,K47,M47)</f>
        <v>1121.45</v>
      </c>
      <c r="BB47" s="51">
        <f>BA47+SUM(N47:AZ47)</f>
        <v>1121.45</v>
      </c>
      <c r="BC47" s="56" t="str">
        <f>SpellNumber(L47,BB47)</f>
        <v>INR  One Thousand One Hundred &amp; Twenty One  and Paise Forty Five Only</v>
      </c>
      <c r="IA47" s="21">
        <v>3.23</v>
      </c>
      <c r="IB47" s="21" t="s">
        <v>97</v>
      </c>
      <c r="ID47" s="21">
        <v>5.5</v>
      </c>
      <c r="IE47" s="22" t="s">
        <v>44</v>
      </c>
      <c r="IF47" s="22"/>
      <c r="IG47" s="22"/>
      <c r="IH47" s="22"/>
      <c r="II47" s="22"/>
    </row>
    <row r="48" spans="1:243" s="21" customFormat="1" ht="31.5">
      <c r="A48" s="57">
        <v>3.24</v>
      </c>
      <c r="B48" s="58" t="s">
        <v>98</v>
      </c>
      <c r="C48" s="33"/>
      <c r="D48" s="66"/>
      <c r="E48" s="66"/>
      <c r="F48" s="66"/>
      <c r="G48" s="66"/>
      <c r="H48" s="66"/>
      <c r="I48" s="66"/>
      <c r="J48" s="66"/>
      <c r="K48" s="66"/>
      <c r="L48" s="66"/>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IA48" s="21">
        <v>3.24</v>
      </c>
      <c r="IB48" s="21" t="s">
        <v>98</v>
      </c>
      <c r="IE48" s="22"/>
      <c r="IF48" s="22"/>
      <c r="IG48" s="22"/>
      <c r="IH48" s="22"/>
      <c r="II48" s="22"/>
    </row>
    <row r="49" spans="1:243" s="21" customFormat="1" ht="409.5">
      <c r="A49" s="57">
        <v>3.25</v>
      </c>
      <c r="B49" s="58" t="s">
        <v>99</v>
      </c>
      <c r="C49" s="33"/>
      <c r="D49" s="33">
        <v>1.5</v>
      </c>
      <c r="E49" s="59" t="s">
        <v>43</v>
      </c>
      <c r="F49" s="75">
        <v>1570.06</v>
      </c>
      <c r="G49" s="43"/>
      <c r="H49" s="37"/>
      <c r="I49" s="38" t="s">
        <v>33</v>
      </c>
      <c r="J49" s="39">
        <f>IF(I49="Less(-)",-1,1)</f>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total_amount_ba($B$2,$D$2,D49,F49,J49,K49,M49)</f>
        <v>2355.09</v>
      </c>
      <c r="BB49" s="51">
        <f>BA49+SUM(N49:AZ49)</f>
        <v>2355.09</v>
      </c>
      <c r="BC49" s="56" t="str">
        <f>SpellNumber(L49,BB49)</f>
        <v>INR  Two Thousand Three Hundred &amp; Fifty Five  and Paise Nine Only</v>
      </c>
      <c r="IA49" s="21">
        <v>3.25</v>
      </c>
      <c r="IB49" s="21" t="s">
        <v>99</v>
      </c>
      <c r="ID49" s="21">
        <v>1.5</v>
      </c>
      <c r="IE49" s="22" t="s">
        <v>43</v>
      </c>
      <c r="IF49" s="22"/>
      <c r="IG49" s="22"/>
      <c r="IH49" s="22"/>
      <c r="II49" s="22"/>
    </row>
    <row r="50" spans="1:243" s="21" customFormat="1" ht="110.25">
      <c r="A50" s="57">
        <v>3.26</v>
      </c>
      <c r="B50" s="58" t="s">
        <v>100</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3.26</v>
      </c>
      <c r="IB50" s="21" t="s">
        <v>100</v>
      </c>
      <c r="IE50" s="22"/>
      <c r="IF50" s="22"/>
      <c r="IG50" s="22"/>
      <c r="IH50" s="22"/>
      <c r="II50" s="22"/>
    </row>
    <row r="51" spans="1:243" s="21" customFormat="1" ht="19.5" customHeight="1">
      <c r="A51" s="57">
        <v>3.27</v>
      </c>
      <c r="B51" s="58" t="s">
        <v>101</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3.27</v>
      </c>
      <c r="IB51" s="21" t="s">
        <v>101</v>
      </c>
      <c r="IE51" s="22"/>
      <c r="IF51" s="22"/>
      <c r="IG51" s="22"/>
      <c r="IH51" s="22"/>
      <c r="II51" s="22"/>
    </row>
    <row r="52" spans="1:243" s="21" customFormat="1" ht="31.5">
      <c r="A52" s="57">
        <v>3.28</v>
      </c>
      <c r="B52" s="58" t="s">
        <v>102</v>
      </c>
      <c r="C52" s="33"/>
      <c r="D52" s="66"/>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IA52" s="21">
        <v>3.28</v>
      </c>
      <c r="IB52" s="21" t="s">
        <v>102</v>
      </c>
      <c r="IE52" s="22"/>
      <c r="IF52" s="22"/>
      <c r="IG52" s="22"/>
      <c r="IH52" s="22"/>
      <c r="II52" s="22"/>
    </row>
    <row r="53" spans="1:243" s="21" customFormat="1" ht="33" customHeight="1">
      <c r="A53" s="57">
        <v>3.29</v>
      </c>
      <c r="B53" s="58" t="s">
        <v>61</v>
      </c>
      <c r="C53" s="33"/>
      <c r="D53" s="33">
        <v>1.5</v>
      </c>
      <c r="E53" s="59" t="s">
        <v>43</v>
      </c>
      <c r="F53" s="75">
        <v>3932.18</v>
      </c>
      <c r="G53" s="43"/>
      <c r="H53" s="37"/>
      <c r="I53" s="38" t="s">
        <v>33</v>
      </c>
      <c r="J53" s="39">
        <f>IF(I53="Less(-)",-1,1)</f>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total_amount_ba($B$2,$D$2,D53,F53,J53,K53,M53)</f>
        <v>5898.27</v>
      </c>
      <c r="BB53" s="51">
        <f>BA53+SUM(N53:AZ53)</f>
        <v>5898.27</v>
      </c>
      <c r="BC53" s="56" t="str">
        <f>SpellNumber(L53,BB53)</f>
        <v>INR  Five Thousand Eight Hundred &amp; Ninety Eight  and Paise Twenty Seven Only</v>
      </c>
      <c r="IA53" s="21">
        <v>3.29</v>
      </c>
      <c r="IB53" s="21" t="s">
        <v>61</v>
      </c>
      <c r="ID53" s="21">
        <v>1.5</v>
      </c>
      <c r="IE53" s="22" t="s">
        <v>43</v>
      </c>
      <c r="IF53" s="22"/>
      <c r="IG53" s="22"/>
      <c r="IH53" s="22"/>
      <c r="II53" s="22"/>
    </row>
    <row r="54" spans="1:243" s="21" customFormat="1" ht="15.75">
      <c r="A54" s="57">
        <v>4</v>
      </c>
      <c r="B54" s="58" t="s">
        <v>103</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4</v>
      </c>
      <c r="IB54" s="21" t="s">
        <v>103</v>
      </c>
      <c r="IE54" s="22"/>
      <c r="IF54" s="22"/>
      <c r="IG54" s="22"/>
      <c r="IH54" s="22"/>
      <c r="II54" s="22"/>
    </row>
    <row r="55" spans="1:243" s="21" customFormat="1" ht="110.25">
      <c r="A55" s="57">
        <v>4.01</v>
      </c>
      <c r="B55" s="58" t="s">
        <v>104</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4.01</v>
      </c>
      <c r="IB55" s="21" t="s">
        <v>104</v>
      </c>
      <c r="IE55" s="22"/>
      <c r="IF55" s="22"/>
      <c r="IG55" s="22"/>
      <c r="IH55" s="22"/>
      <c r="II55" s="22"/>
    </row>
    <row r="56" spans="1:243" s="21" customFormat="1" ht="78.75">
      <c r="A56" s="57">
        <v>4.02</v>
      </c>
      <c r="B56" s="58" t="s">
        <v>105</v>
      </c>
      <c r="C56" s="33"/>
      <c r="D56" s="33">
        <v>45</v>
      </c>
      <c r="E56" s="59" t="s">
        <v>57</v>
      </c>
      <c r="F56" s="75">
        <v>100.53</v>
      </c>
      <c r="G56" s="43"/>
      <c r="H56" s="37"/>
      <c r="I56" s="38" t="s">
        <v>33</v>
      </c>
      <c r="J56" s="39">
        <f>IF(I56="Less(-)",-1,1)</f>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total_amount_ba($B$2,$D$2,D56,F56,J56,K56,M56)</f>
        <v>4523.85</v>
      </c>
      <c r="BB56" s="51">
        <f>BA56+SUM(N56:AZ56)</f>
        <v>4523.85</v>
      </c>
      <c r="BC56" s="56" t="str">
        <f>SpellNumber(L56,BB56)</f>
        <v>INR  Four Thousand Five Hundred &amp; Twenty Three  and Paise Eighty Five Only</v>
      </c>
      <c r="IA56" s="21">
        <v>4.02</v>
      </c>
      <c r="IB56" s="21" t="s">
        <v>105</v>
      </c>
      <c r="ID56" s="21">
        <v>45</v>
      </c>
      <c r="IE56" s="22" t="s">
        <v>57</v>
      </c>
      <c r="IF56" s="22"/>
      <c r="IG56" s="22"/>
      <c r="IH56" s="22"/>
      <c r="II56" s="22"/>
    </row>
    <row r="57" spans="1:243" s="21" customFormat="1" ht="15.75">
      <c r="A57" s="57">
        <v>5</v>
      </c>
      <c r="B57" s="58" t="s">
        <v>106</v>
      </c>
      <c r="C57" s="33"/>
      <c r="D57" s="66"/>
      <c r="E57" s="66"/>
      <c r="F57" s="66"/>
      <c r="G57" s="66"/>
      <c r="H57" s="66"/>
      <c r="I57" s="66"/>
      <c r="J57" s="66"/>
      <c r="K57" s="66"/>
      <c r="L57" s="66"/>
      <c r="M57" s="66"/>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A57" s="21">
        <v>5</v>
      </c>
      <c r="IB57" s="21" t="s">
        <v>106</v>
      </c>
      <c r="IE57" s="22"/>
      <c r="IF57" s="22"/>
      <c r="IG57" s="22"/>
      <c r="IH57" s="22"/>
      <c r="II57" s="22"/>
    </row>
    <row r="58" spans="1:243" s="21" customFormat="1" ht="110.25">
      <c r="A58" s="57">
        <v>5.01</v>
      </c>
      <c r="B58" s="58" t="s">
        <v>107</v>
      </c>
      <c r="C58" s="33"/>
      <c r="D58" s="66"/>
      <c r="E58" s="66"/>
      <c r="F58" s="66"/>
      <c r="G58" s="66"/>
      <c r="H58" s="66"/>
      <c r="I58" s="66"/>
      <c r="J58" s="66"/>
      <c r="K58" s="66"/>
      <c r="L58" s="66"/>
      <c r="M58" s="66"/>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IA58" s="21">
        <v>5.01</v>
      </c>
      <c r="IB58" s="21" t="s">
        <v>107</v>
      </c>
      <c r="IE58" s="22"/>
      <c r="IF58" s="22"/>
      <c r="IG58" s="22"/>
      <c r="IH58" s="22"/>
      <c r="II58" s="22"/>
    </row>
    <row r="59" spans="1:243" s="21" customFormat="1" ht="31.5">
      <c r="A59" s="57">
        <v>5.02</v>
      </c>
      <c r="B59" s="58" t="s">
        <v>108</v>
      </c>
      <c r="C59" s="33"/>
      <c r="D59" s="33">
        <v>1</v>
      </c>
      <c r="E59" s="59" t="s">
        <v>43</v>
      </c>
      <c r="F59" s="75">
        <v>477.86</v>
      </c>
      <c r="G59" s="43"/>
      <c r="H59" s="37"/>
      <c r="I59" s="38" t="s">
        <v>33</v>
      </c>
      <c r="J59" s="39">
        <f>IF(I59="Less(-)",-1,1)</f>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total_amount_ba($B$2,$D$2,D59,F59,J59,K59,M59)</f>
        <v>477.86</v>
      </c>
      <c r="BB59" s="51">
        <f>BA59+SUM(N59:AZ59)</f>
        <v>477.86</v>
      </c>
      <c r="BC59" s="56" t="str">
        <f>SpellNumber(L59,BB59)</f>
        <v>INR  Four Hundred &amp; Seventy Seven  and Paise Eighty Six Only</v>
      </c>
      <c r="IA59" s="21">
        <v>5.02</v>
      </c>
      <c r="IB59" s="21" t="s">
        <v>108</v>
      </c>
      <c r="ID59" s="21">
        <v>1</v>
      </c>
      <c r="IE59" s="22" t="s">
        <v>43</v>
      </c>
      <c r="IF59" s="22"/>
      <c r="IG59" s="22"/>
      <c r="IH59" s="22"/>
      <c r="II59" s="22"/>
    </row>
    <row r="60" spans="1:243" s="21" customFormat="1" ht="15.75">
      <c r="A60" s="57">
        <v>6</v>
      </c>
      <c r="B60" s="58" t="s">
        <v>109</v>
      </c>
      <c r="C60" s="33"/>
      <c r="D60" s="66"/>
      <c r="E60" s="66"/>
      <c r="F60" s="66"/>
      <c r="G60" s="66"/>
      <c r="H60" s="66"/>
      <c r="I60" s="66"/>
      <c r="J60" s="66"/>
      <c r="K60" s="66"/>
      <c r="L60" s="66"/>
      <c r="M60" s="66"/>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IA60" s="21">
        <v>6</v>
      </c>
      <c r="IB60" s="21" t="s">
        <v>109</v>
      </c>
      <c r="IE60" s="22"/>
      <c r="IF60" s="22"/>
      <c r="IG60" s="22"/>
      <c r="IH60" s="22"/>
      <c r="II60" s="22"/>
    </row>
    <row r="61" spans="1:243" s="21" customFormat="1" ht="15.75">
      <c r="A61" s="57">
        <v>6.01</v>
      </c>
      <c r="B61" s="58" t="s">
        <v>110</v>
      </c>
      <c r="C61" s="33"/>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IA61" s="21">
        <v>6.01</v>
      </c>
      <c r="IB61" s="21" t="s">
        <v>110</v>
      </c>
      <c r="IE61" s="22"/>
      <c r="IF61" s="22"/>
      <c r="IG61" s="22"/>
      <c r="IH61" s="22"/>
      <c r="II61" s="22"/>
    </row>
    <row r="62" spans="1:243" s="21" customFormat="1" ht="37.5" customHeight="1">
      <c r="A62" s="57">
        <v>6.02</v>
      </c>
      <c r="B62" s="58" t="s">
        <v>48</v>
      </c>
      <c r="C62" s="33"/>
      <c r="D62" s="33">
        <v>19</v>
      </c>
      <c r="E62" s="59" t="s">
        <v>43</v>
      </c>
      <c r="F62" s="75">
        <v>258.09</v>
      </c>
      <c r="G62" s="43"/>
      <c r="H62" s="37"/>
      <c r="I62" s="38" t="s">
        <v>33</v>
      </c>
      <c r="J62" s="39">
        <f>IF(I62="Less(-)",-1,1)</f>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total_amount_ba($B$2,$D$2,D62,F62,J62,K62,M62)</f>
        <v>4903.71</v>
      </c>
      <c r="BB62" s="51">
        <f>BA62+SUM(N62:AZ62)</f>
        <v>4903.71</v>
      </c>
      <c r="BC62" s="56" t="str">
        <f>SpellNumber(L62,BB62)</f>
        <v>INR  Four Thousand Nine Hundred &amp; Three  and Paise Seventy One Only</v>
      </c>
      <c r="IA62" s="21">
        <v>6.02</v>
      </c>
      <c r="IB62" s="21" t="s">
        <v>48</v>
      </c>
      <c r="ID62" s="21">
        <v>19</v>
      </c>
      <c r="IE62" s="22" t="s">
        <v>43</v>
      </c>
      <c r="IF62" s="22"/>
      <c r="IG62" s="22"/>
      <c r="IH62" s="22"/>
      <c r="II62" s="22"/>
    </row>
    <row r="63" spans="1:243" s="21" customFormat="1" ht="31.5">
      <c r="A63" s="57">
        <v>6.03</v>
      </c>
      <c r="B63" s="58" t="s">
        <v>111</v>
      </c>
      <c r="C63" s="33"/>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6.03</v>
      </c>
      <c r="IB63" s="21" t="s">
        <v>111</v>
      </c>
      <c r="IE63" s="22"/>
      <c r="IF63" s="22"/>
      <c r="IG63" s="22"/>
      <c r="IH63" s="22"/>
      <c r="II63" s="22"/>
    </row>
    <row r="64" spans="1:243" s="21" customFormat="1" ht="42.75">
      <c r="A64" s="57">
        <v>6.04</v>
      </c>
      <c r="B64" s="58" t="s">
        <v>48</v>
      </c>
      <c r="C64" s="33"/>
      <c r="D64" s="33">
        <v>45</v>
      </c>
      <c r="E64" s="59" t="s">
        <v>43</v>
      </c>
      <c r="F64" s="75">
        <v>297.33</v>
      </c>
      <c r="G64" s="43"/>
      <c r="H64" s="37"/>
      <c r="I64" s="38" t="s">
        <v>33</v>
      </c>
      <c r="J64" s="39">
        <f>IF(I64="Less(-)",-1,1)</f>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total_amount_ba($B$2,$D$2,D64,F64,J64,K64,M64)</f>
        <v>13379.85</v>
      </c>
      <c r="BB64" s="51">
        <f>BA64+SUM(N64:AZ64)</f>
        <v>13379.85</v>
      </c>
      <c r="BC64" s="56" t="str">
        <f>SpellNumber(L64,BB64)</f>
        <v>INR  Thirteen Thousand Three Hundred &amp; Seventy Nine  and Paise Eighty Five Only</v>
      </c>
      <c r="IA64" s="21">
        <v>6.04</v>
      </c>
      <c r="IB64" s="21" t="s">
        <v>48</v>
      </c>
      <c r="ID64" s="21">
        <v>45</v>
      </c>
      <c r="IE64" s="22" t="s">
        <v>43</v>
      </c>
      <c r="IF64" s="22"/>
      <c r="IG64" s="22"/>
      <c r="IH64" s="22"/>
      <c r="II64" s="22"/>
    </row>
    <row r="65" spans="1:243" s="21" customFormat="1" ht="31.5">
      <c r="A65" s="57">
        <v>6.05</v>
      </c>
      <c r="B65" s="58" t="s">
        <v>112</v>
      </c>
      <c r="C65" s="33"/>
      <c r="D65" s="66"/>
      <c r="E65" s="66"/>
      <c r="F65" s="66"/>
      <c r="G65" s="66"/>
      <c r="H65" s="66"/>
      <c r="I65" s="66"/>
      <c r="J65" s="66"/>
      <c r="K65" s="66"/>
      <c r="L65" s="66"/>
      <c r="M65" s="66"/>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IA65" s="21">
        <v>6.05</v>
      </c>
      <c r="IB65" s="21" t="s">
        <v>112</v>
      </c>
      <c r="IE65" s="22"/>
      <c r="IF65" s="22"/>
      <c r="IG65" s="22"/>
      <c r="IH65" s="22"/>
      <c r="II65" s="22"/>
    </row>
    <row r="66" spans="1:243" s="21" customFormat="1" ht="31.5" customHeight="1">
      <c r="A66" s="57">
        <v>6.06</v>
      </c>
      <c r="B66" s="58" t="s">
        <v>113</v>
      </c>
      <c r="C66" s="33"/>
      <c r="D66" s="33">
        <v>1</v>
      </c>
      <c r="E66" s="59" t="s">
        <v>43</v>
      </c>
      <c r="F66" s="75">
        <v>328.06</v>
      </c>
      <c r="G66" s="43"/>
      <c r="H66" s="37"/>
      <c r="I66" s="38" t="s">
        <v>33</v>
      </c>
      <c r="J66" s="39">
        <f>IF(I66="Less(-)",-1,1)</f>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total_amount_ba($B$2,$D$2,D66,F66,J66,K66,M66)</f>
        <v>328.06</v>
      </c>
      <c r="BB66" s="51">
        <f>BA66+SUM(N66:AZ66)</f>
        <v>328.06</v>
      </c>
      <c r="BC66" s="56" t="str">
        <f>SpellNumber(L66,BB66)</f>
        <v>INR  Three Hundred &amp; Twenty Eight  and Paise Six Only</v>
      </c>
      <c r="IA66" s="21">
        <v>6.06</v>
      </c>
      <c r="IB66" s="21" t="s">
        <v>113</v>
      </c>
      <c r="ID66" s="21">
        <v>1</v>
      </c>
      <c r="IE66" s="22" t="s">
        <v>43</v>
      </c>
      <c r="IF66" s="22"/>
      <c r="IG66" s="22"/>
      <c r="IH66" s="22"/>
      <c r="II66" s="22"/>
    </row>
    <row r="67" spans="1:243" s="21" customFormat="1" ht="15.75">
      <c r="A67" s="57">
        <v>6.07</v>
      </c>
      <c r="B67" s="58" t="s">
        <v>114</v>
      </c>
      <c r="C67" s="33"/>
      <c r="D67" s="66"/>
      <c r="E67" s="66"/>
      <c r="F67" s="66"/>
      <c r="G67" s="66"/>
      <c r="H67" s="66"/>
      <c r="I67" s="66"/>
      <c r="J67" s="66"/>
      <c r="K67" s="66"/>
      <c r="L67" s="66"/>
      <c r="M67" s="66"/>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IA67" s="21">
        <v>6.07</v>
      </c>
      <c r="IB67" s="21" t="s">
        <v>114</v>
      </c>
      <c r="IE67" s="22"/>
      <c r="IF67" s="22"/>
      <c r="IG67" s="22"/>
      <c r="IH67" s="22"/>
      <c r="II67" s="22"/>
    </row>
    <row r="68" spans="1:243" s="21" customFormat="1" ht="42.75">
      <c r="A68" s="57">
        <v>6.08</v>
      </c>
      <c r="B68" s="58" t="s">
        <v>54</v>
      </c>
      <c r="C68" s="33"/>
      <c r="D68" s="33">
        <v>7</v>
      </c>
      <c r="E68" s="59" t="s">
        <v>43</v>
      </c>
      <c r="F68" s="75">
        <v>221.88</v>
      </c>
      <c r="G68" s="43"/>
      <c r="H68" s="37"/>
      <c r="I68" s="38" t="s">
        <v>33</v>
      </c>
      <c r="J68" s="39">
        <f>IF(I68="Less(-)",-1,1)</f>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total_amount_ba($B$2,$D$2,D68,F68,J68,K68,M68)</f>
        <v>1553.16</v>
      </c>
      <c r="BB68" s="51">
        <f>BA68+SUM(N68:AZ68)</f>
        <v>1553.16</v>
      </c>
      <c r="BC68" s="56" t="str">
        <f>SpellNumber(L68,BB68)</f>
        <v>INR  One Thousand Five Hundred &amp; Fifty Three  and Paise Sixteen Only</v>
      </c>
      <c r="IA68" s="21">
        <v>6.08</v>
      </c>
      <c r="IB68" s="21" t="s">
        <v>54</v>
      </c>
      <c r="ID68" s="21">
        <v>7</v>
      </c>
      <c r="IE68" s="22" t="s">
        <v>43</v>
      </c>
      <c r="IF68" s="22"/>
      <c r="IG68" s="22"/>
      <c r="IH68" s="22"/>
      <c r="II68" s="22"/>
    </row>
    <row r="69" spans="1:243" s="21" customFormat="1" ht="18.75" customHeight="1">
      <c r="A69" s="57">
        <v>6.09</v>
      </c>
      <c r="B69" s="58" t="s">
        <v>115</v>
      </c>
      <c r="C69" s="33"/>
      <c r="D69" s="33">
        <v>1</v>
      </c>
      <c r="E69" s="59" t="s">
        <v>43</v>
      </c>
      <c r="F69" s="75">
        <v>59.45</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59.45</v>
      </c>
      <c r="BB69" s="51">
        <f>BA69+SUM(N69:AZ69)</f>
        <v>59.45</v>
      </c>
      <c r="BC69" s="56" t="str">
        <f>SpellNumber(L69,BB69)</f>
        <v>INR  Fifty Nine and Paise Forty Five Only</v>
      </c>
      <c r="IA69" s="21">
        <v>6.09</v>
      </c>
      <c r="IB69" s="21" t="s">
        <v>115</v>
      </c>
      <c r="ID69" s="21">
        <v>1</v>
      </c>
      <c r="IE69" s="22" t="s">
        <v>43</v>
      </c>
      <c r="IF69" s="22"/>
      <c r="IG69" s="22"/>
      <c r="IH69" s="22"/>
      <c r="II69" s="22"/>
    </row>
    <row r="70" spans="1:243" s="21" customFormat="1" ht="94.5">
      <c r="A70" s="60">
        <v>6.1</v>
      </c>
      <c r="B70" s="58" t="s">
        <v>116</v>
      </c>
      <c r="C70" s="33"/>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6.1</v>
      </c>
      <c r="IB70" s="21" t="s">
        <v>116</v>
      </c>
      <c r="IE70" s="22"/>
      <c r="IF70" s="22"/>
      <c r="IG70" s="22"/>
      <c r="IH70" s="22"/>
      <c r="II70" s="22"/>
    </row>
    <row r="71" spans="1:243" s="21" customFormat="1" ht="30" customHeight="1">
      <c r="A71" s="57">
        <v>6.11</v>
      </c>
      <c r="B71" s="58" t="s">
        <v>55</v>
      </c>
      <c r="C71" s="33"/>
      <c r="D71" s="33">
        <v>840</v>
      </c>
      <c r="E71" s="59" t="s">
        <v>43</v>
      </c>
      <c r="F71" s="75">
        <v>81.32</v>
      </c>
      <c r="G71" s="43"/>
      <c r="H71" s="37"/>
      <c r="I71" s="38" t="s">
        <v>33</v>
      </c>
      <c r="J71" s="39">
        <f>IF(I71="Less(-)",-1,1)</f>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total_amount_ba($B$2,$D$2,D71,F71,J71,K71,M71)</f>
        <v>68308.8</v>
      </c>
      <c r="BB71" s="51">
        <f>BA71+SUM(N71:AZ71)</f>
        <v>68308.8</v>
      </c>
      <c r="BC71" s="56" t="str">
        <f>SpellNumber(L71,BB71)</f>
        <v>INR  Sixty Eight Thousand Three Hundred &amp; Eight  and Paise Eighty Only</v>
      </c>
      <c r="IA71" s="21">
        <v>6.11</v>
      </c>
      <c r="IB71" s="21" t="s">
        <v>55</v>
      </c>
      <c r="ID71" s="21">
        <v>840</v>
      </c>
      <c r="IE71" s="22" t="s">
        <v>43</v>
      </c>
      <c r="IF71" s="22"/>
      <c r="IG71" s="22"/>
      <c r="IH71" s="22"/>
      <c r="II71" s="22"/>
    </row>
    <row r="72" spans="1:243" s="21" customFormat="1" ht="47.25">
      <c r="A72" s="57">
        <v>6.12</v>
      </c>
      <c r="B72" s="58" t="s">
        <v>117</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6.12</v>
      </c>
      <c r="IB72" s="21" t="s">
        <v>117</v>
      </c>
      <c r="IE72" s="22"/>
      <c r="IF72" s="22"/>
      <c r="IG72" s="22"/>
      <c r="IH72" s="22"/>
      <c r="II72" s="22"/>
    </row>
    <row r="73" spans="1:243" s="21" customFormat="1" ht="33" customHeight="1">
      <c r="A73" s="57">
        <v>6.13</v>
      </c>
      <c r="B73" s="58" t="s">
        <v>55</v>
      </c>
      <c r="C73" s="33"/>
      <c r="D73" s="33">
        <v>138</v>
      </c>
      <c r="E73" s="59" t="s">
        <v>43</v>
      </c>
      <c r="F73" s="75">
        <v>115.26</v>
      </c>
      <c r="G73" s="43"/>
      <c r="H73" s="37"/>
      <c r="I73" s="38" t="s">
        <v>33</v>
      </c>
      <c r="J73" s="39">
        <f>IF(I73="Less(-)",-1,1)</f>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total_amount_ba($B$2,$D$2,D73,F73,J73,K73,M73)</f>
        <v>15905.88</v>
      </c>
      <c r="BB73" s="51">
        <f>BA73+SUM(N73:AZ73)</f>
        <v>15905.88</v>
      </c>
      <c r="BC73" s="56" t="str">
        <f>SpellNumber(L73,BB73)</f>
        <v>INR  Fifteen Thousand Nine Hundred &amp; Five  and Paise Eighty Eight Only</v>
      </c>
      <c r="IA73" s="21">
        <v>6.13</v>
      </c>
      <c r="IB73" s="21" t="s">
        <v>55</v>
      </c>
      <c r="ID73" s="21">
        <v>138</v>
      </c>
      <c r="IE73" s="22" t="s">
        <v>43</v>
      </c>
      <c r="IF73" s="22"/>
      <c r="IG73" s="22"/>
      <c r="IH73" s="22"/>
      <c r="II73" s="22"/>
    </row>
    <row r="74" spans="1:243" s="21" customFormat="1" ht="63">
      <c r="A74" s="57">
        <v>6.14</v>
      </c>
      <c r="B74" s="58" t="s">
        <v>118</v>
      </c>
      <c r="C74" s="33"/>
      <c r="D74" s="66"/>
      <c r="E74" s="66"/>
      <c r="F74" s="66"/>
      <c r="G74" s="66"/>
      <c r="H74" s="66"/>
      <c r="I74" s="66"/>
      <c r="J74" s="66"/>
      <c r="K74" s="66"/>
      <c r="L74" s="66"/>
      <c r="M74" s="66"/>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IA74" s="21">
        <v>6.14</v>
      </c>
      <c r="IB74" s="21" t="s">
        <v>118</v>
      </c>
      <c r="IE74" s="22"/>
      <c r="IF74" s="22"/>
      <c r="IG74" s="22"/>
      <c r="IH74" s="22"/>
      <c r="II74" s="22"/>
    </row>
    <row r="75" spans="1:243" s="21" customFormat="1" ht="63">
      <c r="A75" s="57">
        <v>6.15</v>
      </c>
      <c r="B75" s="58" t="s">
        <v>67</v>
      </c>
      <c r="C75" s="33"/>
      <c r="D75" s="33">
        <v>18</v>
      </c>
      <c r="E75" s="59" t="s">
        <v>43</v>
      </c>
      <c r="F75" s="75">
        <v>167.82</v>
      </c>
      <c r="G75" s="43"/>
      <c r="H75" s="37"/>
      <c r="I75" s="38" t="s">
        <v>33</v>
      </c>
      <c r="J75" s="39">
        <f>IF(I75="Less(-)",-1,1)</f>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total_amount_ba($B$2,$D$2,D75,F75,J75,K75,M75)</f>
        <v>3020.76</v>
      </c>
      <c r="BB75" s="51">
        <f>BA75+SUM(N75:AZ75)</f>
        <v>3020.76</v>
      </c>
      <c r="BC75" s="56" t="str">
        <f>SpellNumber(L75,BB75)</f>
        <v>INR  Three Thousand  &amp;Twenty  and Paise Seventy Six Only</v>
      </c>
      <c r="IA75" s="21">
        <v>6.15</v>
      </c>
      <c r="IB75" s="21" t="s">
        <v>67</v>
      </c>
      <c r="ID75" s="21">
        <v>18</v>
      </c>
      <c r="IE75" s="22" t="s">
        <v>43</v>
      </c>
      <c r="IF75" s="22"/>
      <c r="IG75" s="22"/>
      <c r="IH75" s="22"/>
      <c r="II75" s="22"/>
    </row>
    <row r="76" spans="1:243" s="21" customFormat="1" ht="94.5">
      <c r="A76" s="57">
        <v>6.16</v>
      </c>
      <c r="B76" s="58" t="s">
        <v>68</v>
      </c>
      <c r="C76" s="33"/>
      <c r="D76" s="33">
        <v>840</v>
      </c>
      <c r="E76" s="59" t="s">
        <v>43</v>
      </c>
      <c r="F76" s="75">
        <v>108.59</v>
      </c>
      <c r="G76" s="43"/>
      <c r="H76" s="37"/>
      <c r="I76" s="38" t="s">
        <v>33</v>
      </c>
      <c r="J76" s="39">
        <f>IF(I76="Less(-)",-1,1)</f>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total_amount_ba($B$2,$D$2,D76,F76,J76,K76,M76)</f>
        <v>91215.6</v>
      </c>
      <c r="BB76" s="51">
        <f>BA76+SUM(N76:AZ76)</f>
        <v>91215.6</v>
      </c>
      <c r="BC76" s="56" t="str">
        <f>SpellNumber(L76,BB76)</f>
        <v>INR  Ninety One Thousand Two Hundred &amp; Fifteen  and Paise Sixty Only</v>
      </c>
      <c r="IA76" s="21">
        <v>6.16</v>
      </c>
      <c r="IB76" s="21" t="s">
        <v>68</v>
      </c>
      <c r="ID76" s="21">
        <v>840</v>
      </c>
      <c r="IE76" s="22" t="s">
        <v>43</v>
      </c>
      <c r="IF76" s="22"/>
      <c r="IG76" s="22"/>
      <c r="IH76" s="22"/>
      <c r="II76" s="22"/>
    </row>
    <row r="77" spans="1:243" s="21" customFormat="1" ht="31.5">
      <c r="A77" s="57">
        <v>6.17</v>
      </c>
      <c r="B77" s="58" t="s">
        <v>119</v>
      </c>
      <c r="C77" s="33"/>
      <c r="D77" s="66"/>
      <c r="E77" s="66"/>
      <c r="F77" s="66"/>
      <c r="G77" s="66"/>
      <c r="H77" s="66"/>
      <c r="I77" s="66"/>
      <c r="J77" s="66"/>
      <c r="K77" s="66"/>
      <c r="L77" s="66"/>
      <c r="M77" s="66"/>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IA77" s="21">
        <v>6.17</v>
      </c>
      <c r="IB77" s="21" t="s">
        <v>119</v>
      </c>
      <c r="IE77" s="22"/>
      <c r="IF77" s="22"/>
      <c r="IG77" s="22"/>
      <c r="IH77" s="22"/>
      <c r="II77" s="22"/>
    </row>
    <row r="78" spans="1:243" s="21" customFormat="1" ht="30" customHeight="1">
      <c r="A78" s="57">
        <v>6.18</v>
      </c>
      <c r="B78" s="58" t="s">
        <v>120</v>
      </c>
      <c r="C78" s="33"/>
      <c r="D78" s="33">
        <v>280</v>
      </c>
      <c r="E78" s="59" t="s">
        <v>43</v>
      </c>
      <c r="F78" s="75">
        <v>16.66</v>
      </c>
      <c r="G78" s="43"/>
      <c r="H78" s="37"/>
      <c r="I78" s="38" t="s">
        <v>33</v>
      </c>
      <c r="J78" s="39">
        <f>IF(I78="Less(-)",-1,1)</f>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total_amount_ba($B$2,$D$2,D78,F78,J78,K78,M78)</f>
        <v>4664.8</v>
      </c>
      <c r="BB78" s="51">
        <f>BA78+SUM(N78:AZ78)</f>
        <v>4664.8</v>
      </c>
      <c r="BC78" s="56" t="str">
        <f>SpellNumber(L78,BB78)</f>
        <v>INR  Four Thousand Six Hundred &amp; Sixty Four  and Paise Eighty Only</v>
      </c>
      <c r="IA78" s="21">
        <v>6.18</v>
      </c>
      <c r="IB78" s="21" t="s">
        <v>120</v>
      </c>
      <c r="ID78" s="21">
        <v>280</v>
      </c>
      <c r="IE78" s="22" t="s">
        <v>43</v>
      </c>
      <c r="IF78" s="22"/>
      <c r="IG78" s="22"/>
      <c r="IH78" s="22"/>
      <c r="II78" s="22"/>
    </row>
    <row r="79" spans="1:243" s="21" customFormat="1" ht="78.75">
      <c r="A79" s="57">
        <v>6.19</v>
      </c>
      <c r="B79" s="58" t="s">
        <v>121</v>
      </c>
      <c r="C79" s="33"/>
      <c r="D79" s="33">
        <v>840</v>
      </c>
      <c r="E79" s="59" t="s">
        <v>43</v>
      </c>
      <c r="F79" s="75">
        <v>14.34</v>
      </c>
      <c r="G79" s="43"/>
      <c r="H79" s="37"/>
      <c r="I79" s="38" t="s">
        <v>33</v>
      </c>
      <c r="J79" s="39">
        <f>IF(I79="Less(-)",-1,1)</f>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total_amount_ba($B$2,$D$2,D79,F79,J79,K79,M79)</f>
        <v>12045.6</v>
      </c>
      <c r="BB79" s="51">
        <f>BA79+SUM(N79:AZ79)</f>
        <v>12045.6</v>
      </c>
      <c r="BC79" s="56" t="str">
        <f>SpellNumber(L79,BB79)</f>
        <v>INR  Twelve Thousand  &amp;Forty Five  and Paise Sixty Only</v>
      </c>
      <c r="IA79" s="21">
        <v>6.19</v>
      </c>
      <c r="IB79" s="21" t="s">
        <v>121</v>
      </c>
      <c r="ID79" s="21">
        <v>840</v>
      </c>
      <c r="IE79" s="22" t="s">
        <v>43</v>
      </c>
      <c r="IF79" s="22"/>
      <c r="IG79" s="22"/>
      <c r="IH79" s="22"/>
      <c r="II79" s="22"/>
    </row>
    <row r="80" spans="1:243" s="21" customFormat="1" ht="63">
      <c r="A80" s="60">
        <v>6.2</v>
      </c>
      <c r="B80" s="58" t="s">
        <v>118</v>
      </c>
      <c r="C80" s="33"/>
      <c r="D80" s="66"/>
      <c r="E80" s="66"/>
      <c r="F80" s="66"/>
      <c r="G80" s="66"/>
      <c r="H80" s="66"/>
      <c r="I80" s="66"/>
      <c r="J80" s="66"/>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IA80" s="21">
        <v>6.2</v>
      </c>
      <c r="IB80" s="21" t="s">
        <v>118</v>
      </c>
      <c r="IE80" s="22"/>
      <c r="IF80" s="22"/>
      <c r="IG80" s="22"/>
      <c r="IH80" s="22"/>
      <c r="II80" s="22"/>
    </row>
    <row r="81" spans="1:243" s="21" customFormat="1" ht="30.75" customHeight="1">
      <c r="A81" s="57">
        <v>6.21</v>
      </c>
      <c r="B81" s="58" t="s">
        <v>69</v>
      </c>
      <c r="C81" s="33"/>
      <c r="D81" s="33">
        <v>268</v>
      </c>
      <c r="E81" s="59" t="s">
        <v>43</v>
      </c>
      <c r="F81" s="75">
        <v>75.89</v>
      </c>
      <c r="G81" s="43"/>
      <c r="H81" s="37"/>
      <c r="I81" s="38" t="s">
        <v>33</v>
      </c>
      <c r="J81" s="39">
        <f>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total_amount_ba($B$2,$D$2,D81,F81,J81,K81,M81)</f>
        <v>20338.52</v>
      </c>
      <c r="BB81" s="51">
        <f>BA81+SUM(N81:AZ81)</f>
        <v>20338.52</v>
      </c>
      <c r="BC81" s="56" t="str">
        <f>SpellNumber(L81,BB81)</f>
        <v>INR  Twenty Thousand Three Hundred &amp; Thirty Eight  and Paise Fifty Two Only</v>
      </c>
      <c r="IA81" s="21">
        <v>6.21</v>
      </c>
      <c r="IB81" s="21" t="s">
        <v>69</v>
      </c>
      <c r="ID81" s="21">
        <v>268</v>
      </c>
      <c r="IE81" s="22" t="s">
        <v>43</v>
      </c>
      <c r="IF81" s="22"/>
      <c r="IG81" s="22"/>
      <c r="IH81" s="22"/>
      <c r="II81" s="22"/>
    </row>
    <row r="82" spans="1:243" s="21" customFormat="1" ht="15.75">
      <c r="A82" s="57">
        <v>7</v>
      </c>
      <c r="B82" s="58" t="s">
        <v>122</v>
      </c>
      <c r="C82" s="33"/>
      <c r="D82" s="66"/>
      <c r="E82" s="66"/>
      <c r="F82" s="66"/>
      <c r="G82" s="66"/>
      <c r="H82" s="66"/>
      <c r="I82" s="66"/>
      <c r="J82" s="66"/>
      <c r="K82" s="66"/>
      <c r="L82" s="66"/>
      <c r="M82" s="66"/>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IA82" s="21">
        <v>7</v>
      </c>
      <c r="IB82" s="21" t="s">
        <v>122</v>
      </c>
      <c r="IE82" s="22"/>
      <c r="IF82" s="22"/>
      <c r="IG82" s="22"/>
      <c r="IH82" s="22"/>
      <c r="II82" s="22"/>
    </row>
    <row r="83" spans="1:243" s="21" customFormat="1" ht="111" customHeight="1">
      <c r="A83" s="57">
        <v>7.01</v>
      </c>
      <c r="B83" s="58" t="s">
        <v>123</v>
      </c>
      <c r="C83" s="33"/>
      <c r="D83" s="66"/>
      <c r="E83" s="66"/>
      <c r="F83" s="66"/>
      <c r="G83" s="66"/>
      <c r="H83" s="66"/>
      <c r="I83" s="66"/>
      <c r="J83" s="66"/>
      <c r="K83" s="66"/>
      <c r="L83" s="66"/>
      <c r="M83" s="66"/>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IA83" s="21">
        <v>7.01</v>
      </c>
      <c r="IB83" s="21" t="s">
        <v>123</v>
      </c>
      <c r="IE83" s="22"/>
      <c r="IF83" s="22"/>
      <c r="IG83" s="22"/>
      <c r="IH83" s="22"/>
      <c r="II83" s="22"/>
    </row>
    <row r="84" spans="1:243" s="21" customFormat="1" ht="42.75">
      <c r="A84" s="57">
        <v>7.02</v>
      </c>
      <c r="B84" s="58" t="s">
        <v>70</v>
      </c>
      <c r="C84" s="33"/>
      <c r="D84" s="33">
        <v>53</v>
      </c>
      <c r="E84" s="59" t="s">
        <v>43</v>
      </c>
      <c r="F84" s="75">
        <v>419.11</v>
      </c>
      <c r="G84" s="43"/>
      <c r="H84" s="37"/>
      <c r="I84" s="38" t="s">
        <v>33</v>
      </c>
      <c r="J84" s="39">
        <f>IF(I84="Less(-)",-1,1)</f>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total_amount_ba($B$2,$D$2,D84,F84,J84,K84,M84)</f>
        <v>22212.83</v>
      </c>
      <c r="BB84" s="51">
        <f>BA84+SUM(N84:AZ84)</f>
        <v>22212.83</v>
      </c>
      <c r="BC84" s="56" t="str">
        <f>SpellNumber(L84,BB84)</f>
        <v>INR  Twenty Two Thousand Two Hundred &amp; Twelve  and Paise Eighty Three Only</v>
      </c>
      <c r="IA84" s="21">
        <v>7.02</v>
      </c>
      <c r="IB84" s="21" t="s">
        <v>70</v>
      </c>
      <c r="ID84" s="21">
        <v>53</v>
      </c>
      <c r="IE84" s="22" t="s">
        <v>43</v>
      </c>
      <c r="IF84" s="22"/>
      <c r="IG84" s="22"/>
      <c r="IH84" s="22"/>
      <c r="II84" s="22"/>
    </row>
    <row r="85" spans="1:243" s="21" customFormat="1" ht="15.75">
      <c r="A85" s="57">
        <v>8</v>
      </c>
      <c r="B85" s="58" t="s">
        <v>124</v>
      </c>
      <c r="C85" s="33"/>
      <c r="D85" s="66"/>
      <c r="E85" s="66"/>
      <c r="F85" s="66"/>
      <c r="G85" s="66"/>
      <c r="H85" s="66"/>
      <c r="I85" s="66"/>
      <c r="J85" s="66"/>
      <c r="K85" s="66"/>
      <c r="L85" s="66"/>
      <c r="M85" s="66"/>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IA85" s="21">
        <v>8</v>
      </c>
      <c r="IB85" s="21" t="s">
        <v>124</v>
      </c>
      <c r="IE85" s="22"/>
      <c r="IF85" s="22"/>
      <c r="IG85" s="22"/>
      <c r="IH85" s="22"/>
      <c r="II85" s="22"/>
    </row>
    <row r="86" spans="1:243" s="21" customFormat="1" ht="78.75">
      <c r="A86" s="57">
        <v>8.01</v>
      </c>
      <c r="B86" s="58" t="s">
        <v>125</v>
      </c>
      <c r="C86" s="33"/>
      <c r="D86" s="66"/>
      <c r="E86" s="66"/>
      <c r="F86" s="66"/>
      <c r="G86" s="66"/>
      <c r="H86" s="66"/>
      <c r="I86" s="66"/>
      <c r="J86" s="66"/>
      <c r="K86" s="66"/>
      <c r="L86" s="66"/>
      <c r="M86" s="66"/>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IA86" s="21">
        <v>8.01</v>
      </c>
      <c r="IB86" s="21" t="s">
        <v>125</v>
      </c>
      <c r="IE86" s="22"/>
      <c r="IF86" s="22"/>
      <c r="IG86" s="22"/>
      <c r="IH86" s="22"/>
      <c r="II86" s="22"/>
    </row>
    <row r="87" spans="1:243" s="21" customFormat="1" ht="31.5">
      <c r="A87" s="57">
        <v>8.02</v>
      </c>
      <c r="B87" s="58" t="s">
        <v>56</v>
      </c>
      <c r="C87" s="33"/>
      <c r="D87" s="33">
        <v>0.1</v>
      </c>
      <c r="E87" s="59" t="s">
        <v>46</v>
      </c>
      <c r="F87" s="75">
        <v>1759.84</v>
      </c>
      <c r="G87" s="43"/>
      <c r="H87" s="37"/>
      <c r="I87" s="38" t="s">
        <v>33</v>
      </c>
      <c r="J87" s="39">
        <f>IF(I87="Less(-)",-1,1)</f>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total_amount_ba($B$2,$D$2,D87,F87,J87,K87,M87)</f>
        <v>175.98</v>
      </c>
      <c r="BB87" s="51">
        <f>BA87+SUM(N87:AZ87)</f>
        <v>175.98</v>
      </c>
      <c r="BC87" s="56" t="str">
        <f>SpellNumber(L87,BB87)</f>
        <v>INR  One Hundred &amp; Seventy Five  and Paise Ninety Eight Only</v>
      </c>
      <c r="IA87" s="21">
        <v>8.02</v>
      </c>
      <c r="IB87" s="21" t="s">
        <v>56</v>
      </c>
      <c r="ID87" s="21">
        <v>0.1</v>
      </c>
      <c r="IE87" s="22" t="s">
        <v>46</v>
      </c>
      <c r="IF87" s="22"/>
      <c r="IG87" s="22"/>
      <c r="IH87" s="22"/>
      <c r="II87" s="22"/>
    </row>
    <row r="88" spans="1:243" s="21" customFormat="1" ht="94.5">
      <c r="A88" s="57">
        <v>8.03</v>
      </c>
      <c r="B88" s="58" t="s">
        <v>126</v>
      </c>
      <c r="C88" s="33"/>
      <c r="D88" s="33">
        <v>1</v>
      </c>
      <c r="E88" s="59" t="s">
        <v>46</v>
      </c>
      <c r="F88" s="75">
        <v>2567.38</v>
      </c>
      <c r="G88" s="43"/>
      <c r="H88" s="37"/>
      <c r="I88" s="38" t="s">
        <v>33</v>
      </c>
      <c r="J88" s="39">
        <f aca="true" t="shared" si="4" ref="J88:J116">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5" ref="BA88:BA116">total_amount_ba($B$2,$D$2,D88,F88,J88,K88,M88)</f>
        <v>2567.38</v>
      </c>
      <c r="BB88" s="51">
        <f aca="true" t="shared" si="6" ref="BB88:BB116">BA88+SUM(N88:AZ88)</f>
        <v>2567.38</v>
      </c>
      <c r="BC88" s="56" t="str">
        <f aca="true" t="shared" si="7" ref="BC88:BC116">SpellNumber(L88,BB88)</f>
        <v>INR  Two Thousand Five Hundred &amp; Sixty Seven  and Paise Thirty Eight Only</v>
      </c>
      <c r="IA88" s="21">
        <v>8.03</v>
      </c>
      <c r="IB88" s="21" t="s">
        <v>126</v>
      </c>
      <c r="ID88" s="21">
        <v>1</v>
      </c>
      <c r="IE88" s="22" t="s">
        <v>46</v>
      </c>
      <c r="IF88" s="22"/>
      <c r="IG88" s="22"/>
      <c r="IH88" s="22"/>
      <c r="II88" s="22"/>
    </row>
    <row r="89" spans="1:243" s="21" customFormat="1" ht="94.5">
      <c r="A89" s="57">
        <v>8.04</v>
      </c>
      <c r="B89" s="58" t="s">
        <v>127</v>
      </c>
      <c r="C89" s="33"/>
      <c r="D89" s="66"/>
      <c r="E89" s="66"/>
      <c r="F89" s="66"/>
      <c r="G89" s="66"/>
      <c r="H89" s="66"/>
      <c r="I89" s="66"/>
      <c r="J89" s="66"/>
      <c r="K89" s="66"/>
      <c r="L89" s="66"/>
      <c r="M89" s="66"/>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IA89" s="21">
        <v>8.04</v>
      </c>
      <c r="IB89" s="21" t="s">
        <v>127</v>
      </c>
      <c r="IE89" s="22"/>
      <c r="IF89" s="22"/>
      <c r="IG89" s="22"/>
      <c r="IH89" s="22"/>
      <c r="II89" s="22"/>
    </row>
    <row r="90" spans="1:243" s="21" customFormat="1" ht="28.5">
      <c r="A90" s="57">
        <v>8.05</v>
      </c>
      <c r="B90" s="58" t="s">
        <v>49</v>
      </c>
      <c r="C90" s="33"/>
      <c r="D90" s="33">
        <v>0.1</v>
      </c>
      <c r="E90" s="59" t="s">
        <v>46</v>
      </c>
      <c r="F90" s="75">
        <v>1489.22</v>
      </c>
      <c r="G90" s="43"/>
      <c r="H90" s="37"/>
      <c r="I90" s="38" t="s">
        <v>33</v>
      </c>
      <c r="J90" s="39">
        <f t="shared" si="4"/>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5"/>
        <v>148.92</v>
      </c>
      <c r="BB90" s="51">
        <f t="shared" si="6"/>
        <v>148.92</v>
      </c>
      <c r="BC90" s="56" t="str">
        <f t="shared" si="7"/>
        <v>INR  One Hundred &amp; Forty Eight  and Paise Ninety Two Only</v>
      </c>
      <c r="IA90" s="21">
        <v>8.05</v>
      </c>
      <c r="IB90" s="21" t="s">
        <v>49</v>
      </c>
      <c r="ID90" s="21">
        <v>0.1</v>
      </c>
      <c r="IE90" s="22" t="s">
        <v>46</v>
      </c>
      <c r="IF90" s="22"/>
      <c r="IG90" s="22"/>
      <c r="IH90" s="22"/>
      <c r="II90" s="22"/>
    </row>
    <row r="91" spans="1:243" s="21" customFormat="1" ht="78.75">
      <c r="A91" s="57">
        <v>8.06</v>
      </c>
      <c r="B91" s="58" t="s">
        <v>128</v>
      </c>
      <c r="C91" s="33"/>
      <c r="D91" s="66"/>
      <c r="E91" s="66"/>
      <c r="F91" s="66"/>
      <c r="G91" s="66"/>
      <c r="H91" s="66"/>
      <c r="I91" s="66"/>
      <c r="J91" s="66"/>
      <c r="K91" s="66"/>
      <c r="L91" s="66"/>
      <c r="M91" s="66"/>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IA91" s="21">
        <v>8.06</v>
      </c>
      <c r="IB91" s="21" t="s">
        <v>128</v>
      </c>
      <c r="IE91" s="22"/>
      <c r="IF91" s="22"/>
      <c r="IG91" s="22"/>
      <c r="IH91" s="22"/>
      <c r="II91" s="22"/>
    </row>
    <row r="92" spans="1:243" s="21" customFormat="1" ht="28.5">
      <c r="A92" s="57">
        <v>8.07</v>
      </c>
      <c r="B92" s="58" t="s">
        <v>71</v>
      </c>
      <c r="C92" s="33"/>
      <c r="D92" s="33">
        <v>4</v>
      </c>
      <c r="E92" s="59" t="s">
        <v>47</v>
      </c>
      <c r="F92" s="75">
        <v>265.41</v>
      </c>
      <c r="G92" s="43"/>
      <c r="H92" s="37"/>
      <c r="I92" s="38" t="s">
        <v>33</v>
      </c>
      <c r="J92" s="39">
        <f t="shared" si="4"/>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5"/>
        <v>1061.64</v>
      </c>
      <c r="BB92" s="51">
        <f t="shared" si="6"/>
        <v>1061.64</v>
      </c>
      <c r="BC92" s="56" t="str">
        <f t="shared" si="7"/>
        <v>INR  One Thousand  &amp;Sixty One  and Paise Sixty Four Only</v>
      </c>
      <c r="IA92" s="21">
        <v>8.07</v>
      </c>
      <c r="IB92" s="21" t="s">
        <v>71</v>
      </c>
      <c r="ID92" s="21">
        <v>4</v>
      </c>
      <c r="IE92" s="22" t="s">
        <v>47</v>
      </c>
      <c r="IF92" s="22"/>
      <c r="IG92" s="22"/>
      <c r="IH92" s="22"/>
      <c r="II92" s="22"/>
    </row>
    <row r="93" spans="1:243" s="21" customFormat="1" ht="63">
      <c r="A93" s="60">
        <v>8.08</v>
      </c>
      <c r="B93" s="58" t="s">
        <v>129</v>
      </c>
      <c r="C93" s="33"/>
      <c r="D93" s="66"/>
      <c r="E93" s="66"/>
      <c r="F93" s="66"/>
      <c r="G93" s="66"/>
      <c r="H93" s="66"/>
      <c r="I93" s="66"/>
      <c r="J93" s="66"/>
      <c r="K93" s="66"/>
      <c r="L93" s="66"/>
      <c r="M93" s="66"/>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IA93" s="21">
        <v>8.08</v>
      </c>
      <c r="IB93" s="21" t="s">
        <v>129</v>
      </c>
      <c r="IE93" s="22"/>
      <c r="IF93" s="22"/>
      <c r="IG93" s="22"/>
      <c r="IH93" s="22"/>
      <c r="II93" s="22"/>
    </row>
    <row r="94" spans="1:243" s="21" customFormat="1" ht="28.5">
      <c r="A94" s="57">
        <v>8.09</v>
      </c>
      <c r="B94" s="58" t="s">
        <v>71</v>
      </c>
      <c r="C94" s="33"/>
      <c r="D94" s="33">
        <v>3</v>
      </c>
      <c r="E94" s="59" t="s">
        <v>47</v>
      </c>
      <c r="F94" s="75">
        <v>103.73</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311.19</v>
      </c>
      <c r="BB94" s="51">
        <f t="shared" si="6"/>
        <v>311.19</v>
      </c>
      <c r="BC94" s="56" t="str">
        <f t="shared" si="7"/>
        <v>INR  Three Hundred &amp; Eleven  and Paise Nineteen Only</v>
      </c>
      <c r="IA94" s="21">
        <v>8.09</v>
      </c>
      <c r="IB94" s="21" t="s">
        <v>71</v>
      </c>
      <c r="ID94" s="21">
        <v>3</v>
      </c>
      <c r="IE94" s="22" t="s">
        <v>47</v>
      </c>
      <c r="IF94" s="22"/>
      <c r="IG94" s="22"/>
      <c r="IH94" s="22"/>
      <c r="II94" s="22"/>
    </row>
    <row r="95" spans="1:243" s="21" customFormat="1" ht="78.75">
      <c r="A95" s="60">
        <v>8.1</v>
      </c>
      <c r="B95" s="58" t="s">
        <v>72</v>
      </c>
      <c r="C95" s="33"/>
      <c r="D95" s="33">
        <v>25</v>
      </c>
      <c r="E95" s="59" t="s">
        <v>43</v>
      </c>
      <c r="F95" s="75">
        <v>39.5</v>
      </c>
      <c r="G95" s="43"/>
      <c r="H95" s="37"/>
      <c r="I95" s="38" t="s">
        <v>33</v>
      </c>
      <c r="J95" s="39">
        <f t="shared" si="4"/>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5"/>
        <v>987.5</v>
      </c>
      <c r="BB95" s="51">
        <f t="shared" si="6"/>
        <v>987.5</v>
      </c>
      <c r="BC95" s="56" t="str">
        <f t="shared" si="7"/>
        <v>INR  Nine Hundred &amp; Eighty Seven  and Paise Fifty Only</v>
      </c>
      <c r="IA95" s="21">
        <v>8.1</v>
      </c>
      <c r="IB95" s="21" t="s">
        <v>72</v>
      </c>
      <c r="ID95" s="21">
        <v>25</v>
      </c>
      <c r="IE95" s="22" t="s">
        <v>43</v>
      </c>
      <c r="IF95" s="22"/>
      <c r="IG95" s="22"/>
      <c r="IH95" s="22"/>
      <c r="II95" s="22"/>
    </row>
    <row r="96" spans="1:243" s="21" customFormat="1" ht="141.75">
      <c r="A96" s="57">
        <v>8.11</v>
      </c>
      <c r="B96" s="58" t="s">
        <v>73</v>
      </c>
      <c r="C96" s="33"/>
      <c r="D96" s="33">
        <v>2</v>
      </c>
      <c r="E96" s="59" t="s">
        <v>46</v>
      </c>
      <c r="F96" s="75">
        <v>192.33</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384.66</v>
      </c>
      <c r="BB96" s="51">
        <f t="shared" si="6"/>
        <v>384.66</v>
      </c>
      <c r="BC96" s="56" t="str">
        <f t="shared" si="7"/>
        <v>INR  Three Hundred &amp; Eighty Four  and Paise Sixty Six Only</v>
      </c>
      <c r="IA96" s="21">
        <v>8.11</v>
      </c>
      <c r="IB96" s="21" t="s">
        <v>73</v>
      </c>
      <c r="ID96" s="21">
        <v>2</v>
      </c>
      <c r="IE96" s="22" t="s">
        <v>46</v>
      </c>
      <c r="IF96" s="22"/>
      <c r="IG96" s="22"/>
      <c r="IH96" s="22"/>
      <c r="II96" s="22"/>
    </row>
    <row r="97" spans="1:243" s="21" customFormat="1" ht="15.75">
      <c r="A97" s="57">
        <v>9</v>
      </c>
      <c r="B97" s="58" t="s">
        <v>130</v>
      </c>
      <c r="C97" s="33"/>
      <c r="D97" s="66"/>
      <c r="E97" s="66"/>
      <c r="F97" s="66"/>
      <c r="G97" s="66"/>
      <c r="H97" s="66"/>
      <c r="I97" s="66"/>
      <c r="J97" s="66"/>
      <c r="K97" s="66"/>
      <c r="L97" s="66"/>
      <c r="M97" s="66"/>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IA97" s="21">
        <v>9</v>
      </c>
      <c r="IB97" s="21" t="s">
        <v>130</v>
      </c>
      <c r="IE97" s="22"/>
      <c r="IF97" s="22"/>
      <c r="IG97" s="22"/>
      <c r="IH97" s="22"/>
      <c r="II97" s="22"/>
    </row>
    <row r="98" spans="1:243" s="21" customFormat="1" ht="141.75">
      <c r="A98" s="57">
        <v>9.01</v>
      </c>
      <c r="B98" s="58" t="s">
        <v>131</v>
      </c>
      <c r="C98" s="33"/>
      <c r="D98" s="66"/>
      <c r="E98" s="66"/>
      <c r="F98" s="66"/>
      <c r="G98" s="66"/>
      <c r="H98" s="66"/>
      <c r="I98" s="66"/>
      <c r="J98" s="66"/>
      <c r="K98" s="66"/>
      <c r="L98" s="66"/>
      <c r="M98" s="66"/>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IA98" s="21">
        <v>9.01</v>
      </c>
      <c r="IB98" s="21" t="s">
        <v>131</v>
      </c>
      <c r="IE98" s="22"/>
      <c r="IF98" s="22"/>
      <c r="IG98" s="22"/>
      <c r="IH98" s="22"/>
      <c r="II98" s="22"/>
    </row>
    <row r="99" spans="1:243" s="21" customFormat="1" ht="30" customHeight="1">
      <c r="A99" s="57">
        <v>9.02</v>
      </c>
      <c r="B99" s="58" t="s">
        <v>132</v>
      </c>
      <c r="C99" s="33"/>
      <c r="D99" s="33">
        <v>1</v>
      </c>
      <c r="E99" s="59" t="s">
        <v>47</v>
      </c>
      <c r="F99" s="75">
        <v>4919.64</v>
      </c>
      <c r="G99" s="43"/>
      <c r="H99" s="37"/>
      <c r="I99" s="38" t="s">
        <v>33</v>
      </c>
      <c r="J99" s="39">
        <f t="shared" si="4"/>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5"/>
        <v>4919.64</v>
      </c>
      <c r="BB99" s="51">
        <f t="shared" si="6"/>
        <v>4919.64</v>
      </c>
      <c r="BC99" s="56" t="str">
        <f t="shared" si="7"/>
        <v>INR  Four Thousand Nine Hundred &amp; Nineteen  and Paise Sixty Four Only</v>
      </c>
      <c r="IA99" s="21">
        <v>9.02</v>
      </c>
      <c r="IB99" s="21" t="s">
        <v>132</v>
      </c>
      <c r="ID99" s="21">
        <v>1</v>
      </c>
      <c r="IE99" s="22" t="s">
        <v>47</v>
      </c>
      <c r="IF99" s="22"/>
      <c r="IG99" s="22"/>
      <c r="IH99" s="22"/>
      <c r="II99" s="22"/>
    </row>
    <row r="100" spans="1:243" s="21" customFormat="1" ht="15.75">
      <c r="A100" s="57">
        <v>10</v>
      </c>
      <c r="B100" s="58" t="s">
        <v>133</v>
      </c>
      <c r="C100" s="33"/>
      <c r="D100" s="66"/>
      <c r="E100" s="66"/>
      <c r="F100" s="66"/>
      <c r="G100" s="66"/>
      <c r="H100" s="66"/>
      <c r="I100" s="66"/>
      <c r="J100" s="66"/>
      <c r="K100" s="66"/>
      <c r="L100" s="66"/>
      <c r="M100" s="66"/>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IA100" s="21">
        <v>10</v>
      </c>
      <c r="IB100" s="21" t="s">
        <v>133</v>
      </c>
      <c r="IE100" s="22"/>
      <c r="IF100" s="22"/>
      <c r="IG100" s="22"/>
      <c r="IH100" s="22"/>
      <c r="II100" s="22"/>
    </row>
    <row r="101" spans="1:243" s="21" customFormat="1" ht="78.75">
      <c r="A101" s="57">
        <v>10.01</v>
      </c>
      <c r="B101" s="58" t="s">
        <v>134</v>
      </c>
      <c r="C101" s="33"/>
      <c r="D101" s="66"/>
      <c r="E101" s="66"/>
      <c r="F101" s="66"/>
      <c r="G101" s="66"/>
      <c r="H101" s="66"/>
      <c r="I101" s="66"/>
      <c r="J101" s="66"/>
      <c r="K101" s="66"/>
      <c r="L101" s="66"/>
      <c r="M101" s="66"/>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IA101" s="21">
        <v>10.01</v>
      </c>
      <c r="IB101" s="21" t="s">
        <v>134</v>
      </c>
      <c r="IE101" s="22"/>
      <c r="IF101" s="22"/>
      <c r="IG101" s="22"/>
      <c r="IH101" s="22"/>
      <c r="II101" s="22"/>
    </row>
    <row r="102" spans="1:243" s="21" customFormat="1" ht="42.75">
      <c r="A102" s="57">
        <v>10.02</v>
      </c>
      <c r="B102" s="58" t="s">
        <v>135</v>
      </c>
      <c r="C102" s="33"/>
      <c r="D102" s="33">
        <v>5</v>
      </c>
      <c r="E102" s="59" t="s">
        <v>44</v>
      </c>
      <c r="F102" s="75">
        <v>266.68</v>
      </c>
      <c r="G102" s="43"/>
      <c r="H102" s="37"/>
      <c r="I102" s="38" t="s">
        <v>33</v>
      </c>
      <c r="J102" s="39">
        <f t="shared" si="4"/>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5"/>
        <v>1333.4</v>
      </c>
      <c r="BB102" s="51">
        <f t="shared" si="6"/>
        <v>1333.4</v>
      </c>
      <c r="BC102" s="56" t="str">
        <f t="shared" si="7"/>
        <v>INR  One Thousand Three Hundred &amp; Thirty Three  and Paise Forty Only</v>
      </c>
      <c r="IA102" s="21">
        <v>10.02</v>
      </c>
      <c r="IB102" s="21" t="s">
        <v>135</v>
      </c>
      <c r="ID102" s="21">
        <v>5</v>
      </c>
      <c r="IE102" s="22" t="s">
        <v>44</v>
      </c>
      <c r="IF102" s="22"/>
      <c r="IG102" s="22"/>
      <c r="IH102" s="22"/>
      <c r="II102" s="22"/>
    </row>
    <row r="103" spans="1:243" s="21" customFormat="1" ht="47.25">
      <c r="A103" s="57">
        <v>10.03</v>
      </c>
      <c r="B103" s="58" t="s">
        <v>136</v>
      </c>
      <c r="C103" s="33"/>
      <c r="D103" s="66"/>
      <c r="E103" s="66"/>
      <c r="F103" s="66"/>
      <c r="G103" s="66"/>
      <c r="H103" s="66"/>
      <c r="I103" s="66"/>
      <c r="J103" s="66"/>
      <c r="K103" s="66"/>
      <c r="L103" s="66"/>
      <c r="M103" s="66"/>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IA103" s="21">
        <v>10.03</v>
      </c>
      <c r="IB103" s="21" t="s">
        <v>136</v>
      </c>
      <c r="IE103" s="22"/>
      <c r="IF103" s="22"/>
      <c r="IG103" s="22"/>
      <c r="IH103" s="22"/>
      <c r="II103" s="22"/>
    </row>
    <row r="104" spans="1:243" s="21" customFormat="1" ht="31.5" customHeight="1">
      <c r="A104" s="57">
        <v>10.04</v>
      </c>
      <c r="B104" s="58" t="s">
        <v>137</v>
      </c>
      <c r="C104" s="33"/>
      <c r="D104" s="33">
        <v>1</v>
      </c>
      <c r="E104" s="59" t="s">
        <v>47</v>
      </c>
      <c r="F104" s="75">
        <v>380.71</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380.71</v>
      </c>
      <c r="BB104" s="51">
        <f t="shared" si="6"/>
        <v>380.71</v>
      </c>
      <c r="BC104" s="56" t="str">
        <f t="shared" si="7"/>
        <v>INR  Three Hundred &amp; Eighty  and Paise Seventy One Only</v>
      </c>
      <c r="IA104" s="21">
        <v>10.04</v>
      </c>
      <c r="IB104" s="21" t="s">
        <v>137</v>
      </c>
      <c r="ID104" s="21">
        <v>1</v>
      </c>
      <c r="IE104" s="22" t="s">
        <v>47</v>
      </c>
      <c r="IF104" s="22"/>
      <c r="IG104" s="22"/>
      <c r="IH104" s="22"/>
      <c r="II104" s="22"/>
    </row>
    <row r="105" spans="1:243" s="21" customFormat="1" ht="63">
      <c r="A105" s="57">
        <v>10.05</v>
      </c>
      <c r="B105" s="58" t="s">
        <v>138</v>
      </c>
      <c r="C105" s="33"/>
      <c r="D105" s="66"/>
      <c r="E105" s="66"/>
      <c r="F105" s="66"/>
      <c r="G105" s="66"/>
      <c r="H105" s="66"/>
      <c r="I105" s="66"/>
      <c r="J105" s="66"/>
      <c r="K105" s="66"/>
      <c r="L105" s="66"/>
      <c r="M105" s="66"/>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IA105" s="21">
        <v>10.05</v>
      </c>
      <c r="IB105" s="21" t="s">
        <v>138</v>
      </c>
      <c r="IE105" s="22"/>
      <c r="IF105" s="22"/>
      <c r="IG105" s="22"/>
      <c r="IH105" s="22"/>
      <c r="II105" s="22"/>
    </row>
    <row r="106" spans="1:243" s="21" customFormat="1" ht="30" customHeight="1">
      <c r="A106" s="57">
        <v>10.06</v>
      </c>
      <c r="B106" s="58" t="s">
        <v>139</v>
      </c>
      <c r="C106" s="33"/>
      <c r="D106" s="33">
        <v>1</v>
      </c>
      <c r="E106" s="59" t="s">
        <v>47</v>
      </c>
      <c r="F106" s="75">
        <v>438.71</v>
      </c>
      <c r="G106" s="43"/>
      <c r="H106" s="37"/>
      <c r="I106" s="38" t="s">
        <v>33</v>
      </c>
      <c r="J106" s="39">
        <f t="shared" si="4"/>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5"/>
        <v>438.71</v>
      </c>
      <c r="BB106" s="51">
        <f t="shared" si="6"/>
        <v>438.71</v>
      </c>
      <c r="BC106" s="56" t="str">
        <f t="shared" si="7"/>
        <v>INR  Four Hundred &amp; Thirty Eight  and Paise Seventy One Only</v>
      </c>
      <c r="IA106" s="21">
        <v>10.06</v>
      </c>
      <c r="IB106" s="21" t="s">
        <v>139</v>
      </c>
      <c r="ID106" s="21">
        <v>1</v>
      </c>
      <c r="IE106" s="22" t="s">
        <v>47</v>
      </c>
      <c r="IF106" s="22"/>
      <c r="IG106" s="22"/>
      <c r="IH106" s="22"/>
      <c r="II106" s="22"/>
    </row>
    <row r="107" spans="1:243" s="21" customFormat="1" ht="31.5">
      <c r="A107" s="57">
        <v>11</v>
      </c>
      <c r="B107" s="58" t="s">
        <v>140</v>
      </c>
      <c r="C107" s="33"/>
      <c r="D107" s="66"/>
      <c r="E107" s="66"/>
      <c r="F107" s="66"/>
      <c r="G107" s="66"/>
      <c r="H107" s="66"/>
      <c r="I107" s="66"/>
      <c r="J107" s="66"/>
      <c r="K107" s="66"/>
      <c r="L107" s="66"/>
      <c r="M107" s="66"/>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IA107" s="21">
        <v>11</v>
      </c>
      <c r="IB107" s="21" t="s">
        <v>140</v>
      </c>
      <c r="IE107" s="22"/>
      <c r="IF107" s="22"/>
      <c r="IG107" s="22"/>
      <c r="IH107" s="22"/>
      <c r="II107" s="22"/>
    </row>
    <row r="108" spans="1:243" s="21" customFormat="1" ht="94.5">
      <c r="A108" s="57">
        <v>11.01</v>
      </c>
      <c r="B108" s="58" t="s">
        <v>141</v>
      </c>
      <c r="C108" s="33"/>
      <c r="D108" s="66"/>
      <c r="E108" s="66"/>
      <c r="F108" s="66"/>
      <c r="G108" s="66"/>
      <c r="H108" s="66"/>
      <c r="I108" s="66"/>
      <c r="J108" s="66"/>
      <c r="K108" s="66"/>
      <c r="L108" s="66"/>
      <c r="M108" s="66"/>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IA108" s="21">
        <v>11.01</v>
      </c>
      <c r="IB108" s="21" t="s">
        <v>141</v>
      </c>
      <c r="IE108" s="22"/>
      <c r="IF108" s="22"/>
      <c r="IG108" s="22"/>
      <c r="IH108" s="22"/>
      <c r="II108" s="22"/>
    </row>
    <row r="109" spans="1:243" s="21" customFormat="1" ht="78.75">
      <c r="A109" s="57">
        <v>11.02</v>
      </c>
      <c r="B109" s="58" t="s">
        <v>142</v>
      </c>
      <c r="C109" s="33"/>
      <c r="D109" s="33">
        <v>35</v>
      </c>
      <c r="E109" s="59" t="s">
        <v>43</v>
      </c>
      <c r="F109" s="75">
        <v>103.24</v>
      </c>
      <c r="G109" s="43"/>
      <c r="H109" s="37"/>
      <c r="I109" s="38" t="s">
        <v>33</v>
      </c>
      <c r="J109" s="39">
        <f t="shared" si="4"/>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5"/>
        <v>3613.4</v>
      </c>
      <c r="BB109" s="51">
        <f t="shared" si="6"/>
        <v>3613.4</v>
      </c>
      <c r="BC109" s="56" t="str">
        <f t="shared" si="7"/>
        <v>INR  Three Thousand Six Hundred &amp; Thirteen  and Paise Forty Only</v>
      </c>
      <c r="IA109" s="21">
        <v>11.02</v>
      </c>
      <c r="IB109" s="21" t="s">
        <v>142</v>
      </c>
      <c r="ID109" s="21">
        <v>35</v>
      </c>
      <c r="IE109" s="22" t="s">
        <v>43</v>
      </c>
      <c r="IF109" s="22"/>
      <c r="IG109" s="22"/>
      <c r="IH109" s="22"/>
      <c r="II109" s="22"/>
    </row>
    <row r="110" spans="1:243" s="21" customFormat="1" ht="110.25">
      <c r="A110" s="57">
        <v>11.03</v>
      </c>
      <c r="B110" s="58" t="s">
        <v>143</v>
      </c>
      <c r="C110" s="33"/>
      <c r="D110" s="66"/>
      <c r="E110" s="66"/>
      <c r="F110" s="66"/>
      <c r="G110" s="66"/>
      <c r="H110" s="66"/>
      <c r="I110" s="66"/>
      <c r="J110" s="66"/>
      <c r="K110" s="66"/>
      <c r="L110" s="66"/>
      <c r="M110" s="66"/>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IA110" s="21">
        <v>11.03</v>
      </c>
      <c r="IB110" s="21" t="s">
        <v>143</v>
      </c>
      <c r="IE110" s="22"/>
      <c r="IF110" s="22"/>
      <c r="IG110" s="22"/>
      <c r="IH110" s="22"/>
      <c r="II110" s="22"/>
    </row>
    <row r="111" spans="1:243" s="21" customFormat="1" ht="29.25" customHeight="1">
      <c r="A111" s="57">
        <v>11.04</v>
      </c>
      <c r="B111" s="58" t="s">
        <v>144</v>
      </c>
      <c r="C111" s="33"/>
      <c r="D111" s="33">
        <v>35</v>
      </c>
      <c r="E111" s="59" t="s">
        <v>43</v>
      </c>
      <c r="F111" s="75">
        <v>447.61</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15666.35</v>
      </c>
      <c r="BB111" s="51">
        <f t="shared" si="6"/>
        <v>15666.35</v>
      </c>
      <c r="BC111" s="56" t="str">
        <f t="shared" si="7"/>
        <v>INR  Fifteen Thousand Six Hundred &amp; Sixty Six  and Paise Thirty Five Only</v>
      </c>
      <c r="IA111" s="21">
        <v>11.04</v>
      </c>
      <c r="IB111" s="21" t="s">
        <v>144</v>
      </c>
      <c r="ID111" s="21">
        <v>35</v>
      </c>
      <c r="IE111" s="22" t="s">
        <v>43</v>
      </c>
      <c r="IF111" s="22"/>
      <c r="IG111" s="22"/>
      <c r="IH111" s="22"/>
      <c r="II111" s="22"/>
    </row>
    <row r="112" spans="1:243" s="21" customFormat="1" ht="15.75">
      <c r="A112" s="57">
        <v>12</v>
      </c>
      <c r="B112" s="58" t="s">
        <v>145</v>
      </c>
      <c r="C112" s="33"/>
      <c r="D112" s="66"/>
      <c r="E112" s="66"/>
      <c r="F112" s="66"/>
      <c r="G112" s="66"/>
      <c r="H112" s="66"/>
      <c r="I112" s="66"/>
      <c r="J112" s="66"/>
      <c r="K112" s="66"/>
      <c r="L112" s="66"/>
      <c r="M112" s="66"/>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IA112" s="21">
        <v>12</v>
      </c>
      <c r="IB112" s="21" t="s">
        <v>145</v>
      </c>
      <c r="IE112" s="22"/>
      <c r="IF112" s="22"/>
      <c r="IG112" s="22"/>
      <c r="IH112" s="22"/>
      <c r="II112" s="22"/>
    </row>
    <row r="113" spans="1:243" s="21" customFormat="1" ht="49.5" customHeight="1">
      <c r="A113" s="57">
        <v>12.01</v>
      </c>
      <c r="B113" s="58" t="s">
        <v>146</v>
      </c>
      <c r="C113" s="33"/>
      <c r="D113" s="33">
        <v>10</v>
      </c>
      <c r="E113" s="59" t="s">
        <v>150</v>
      </c>
      <c r="F113" s="75">
        <v>51.62</v>
      </c>
      <c r="G113" s="43"/>
      <c r="H113" s="37"/>
      <c r="I113" s="38" t="s">
        <v>33</v>
      </c>
      <c r="J113" s="39">
        <f t="shared" si="4"/>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5"/>
        <v>516.2</v>
      </c>
      <c r="BB113" s="51">
        <f t="shared" si="6"/>
        <v>516.2</v>
      </c>
      <c r="BC113" s="56" t="str">
        <f t="shared" si="7"/>
        <v>INR  Five Hundred &amp; Sixteen  and Paise Twenty Only</v>
      </c>
      <c r="IA113" s="21">
        <v>12.01</v>
      </c>
      <c r="IB113" s="21" t="s">
        <v>146</v>
      </c>
      <c r="ID113" s="21">
        <v>10</v>
      </c>
      <c r="IE113" s="22" t="s">
        <v>150</v>
      </c>
      <c r="IF113" s="22"/>
      <c r="IG113" s="22"/>
      <c r="IH113" s="22"/>
      <c r="II113" s="22"/>
    </row>
    <row r="114" spans="1:243" s="21" customFormat="1" ht="125.25" customHeight="1">
      <c r="A114" s="57">
        <v>12.02</v>
      </c>
      <c r="B114" s="58" t="s">
        <v>147</v>
      </c>
      <c r="C114" s="33"/>
      <c r="D114" s="33">
        <v>4</v>
      </c>
      <c r="E114" s="59" t="s">
        <v>151</v>
      </c>
      <c r="F114" s="75">
        <v>1954.84</v>
      </c>
      <c r="G114" s="43"/>
      <c r="H114" s="37"/>
      <c r="I114" s="38" t="s">
        <v>33</v>
      </c>
      <c r="J114" s="39">
        <f t="shared" si="4"/>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5"/>
        <v>7819.36</v>
      </c>
      <c r="BB114" s="51">
        <f t="shared" si="6"/>
        <v>7819.36</v>
      </c>
      <c r="BC114" s="56" t="str">
        <f t="shared" si="7"/>
        <v>INR  Seven Thousand Eight Hundred &amp; Nineteen  and Paise Thirty Six Only</v>
      </c>
      <c r="IA114" s="21">
        <v>12.02</v>
      </c>
      <c r="IB114" s="76" t="s">
        <v>147</v>
      </c>
      <c r="ID114" s="21">
        <v>4</v>
      </c>
      <c r="IE114" s="22" t="s">
        <v>151</v>
      </c>
      <c r="IF114" s="22"/>
      <c r="IG114" s="22"/>
      <c r="IH114" s="22"/>
      <c r="II114" s="22"/>
    </row>
    <row r="115" spans="1:243" s="21" customFormat="1" ht="204.75">
      <c r="A115" s="57">
        <v>12.03</v>
      </c>
      <c r="B115" s="58" t="s">
        <v>148</v>
      </c>
      <c r="C115" s="33"/>
      <c r="D115" s="33">
        <v>35</v>
      </c>
      <c r="E115" s="59" t="s">
        <v>151</v>
      </c>
      <c r="F115" s="75">
        <v>865.59</v>
      </c>
      <c r="G115" s="43"/>
      <c r="H115" s="37"/>
      <c r="I115" s="38" t="s">
        <v>33</v>
      </c>
      <c r="J115" s="39">
        <f t="shared" si="4"/>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5"/>
        <v>30295.65</v>
      </c>
      <c r="BB115" s="51">
        <f t="shared" si="6"/>
        <v>30295.65</v>
      </c>
      <c r="BC115" s="56" t="str">
        <f t="shared" si="7"/>
        <v>INR  Thirty Thousand Two Hundred &amp; Ninety Five  and Paise Sixty Five Only</v>
      </c>
      <c r="IA115" s="21">
        <v>12.03</v>
      </c>
      <c r="IB115" s="21" t="s">
        <v>148</v>
      </c>
      <c r="ID115" s="21">
        <v>35</v>
      </c>
      <c r="IE115" s="22" t="s">
        <v>151</v>
      </c>
      <c r="IF115" s="22"/>
      <c r="IG115" s="22"/>
      <c r="IH115" s="22"/>
      <c r="II115" s="22"/>
    </row>
    <row r="116" spans="1:243" s="21" customFormat="1" ht="99" customHeight="1">
      <c r="A116" s="57">
        <v>12.04</v>
      </c>
      <c r="B116" s="58" t="s">
        <v>149</v>
      </c>
      <c r="C116" s="33"/>
      <c r="D116" s="33">
        <v>1</v>
      </c>
      <c r="E116" s="59" t="s">
        <v>150</v>
      </c>
      <c r="F116" s="75">
        <v>95.19</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95.19</v>
      </c>
      <c r="BB116" s="51">
        <f t="shared" si="6"/>
        <v>95.19</v>
      </c>
      <c r="BC116" s="56" t="str">
        <f t="shared" si="7"/>
        <v>INR  Ninety Five and Paise Nineteen Only</v>
      </c>
      <c r="IA116" s="21">
        <v>12.04</v>
      </c>
      <c r="IB116" s="76" t="s">
        <v>149</v>
      </c>
      <c r="ID116" s="21">
        <v>1</v>
      </c>
      <c r="IE116" s="22" t="s">
        <v>150</v>
      </c>
      <c r="IF116" s="22"/>
      <c r="IG116" s="22"/>
      <c r="IH116" s="22"/>
      <c r="II116" s="22"/>
    </row>
    <row r="117" spans="1:55" ht="57">
      <c r="A117" s="44" t="s">
        <v>35</v>
      </c>
      <c r="B117" s="45"/>
      <c r="C117" s="46"/>
      <c r="D117" s="74"/>
      <c r="E117" s="74"/>
      <c r="F117" s="74"/>
      <c r="G117" s="34"/>
      <c r="H117" s="47"/>
      <c r="I117" s="47"/>
      <c r="J117" s="47"/>
      <c r="K117" s="47"/>
      <c r="L117" s="48"/>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55">
        <f>SUM(BA13:BA116)</f>
        <v>381947.75</v>
      </c>
      <c r="BB117" s="55">
        <f>SUM(BB13:BB116)</f>
        <v>381947.75</v>
      </c>
      <c r="BC117" s="56" t="str">
        <f>SpellNumber($E$2,BB117)</f>
        <v>INR  Three Lakh Eighty One Thousand Nine Hundred &amp; Forty Seven  and Paise Seventy Five Only</v>
      </c>
    </row>
    <row r="118" spans="1:55" ht="46.5" customHeight="1">
      <c r="A118" s="24" t="s">
        <v>36</v>
      </c>
      <c r="B118" s="25"/>
      <c r="C118" s="26"/>
      <c r="D118" s="71"/>
      <c r="E118" s="72" t="s">
        <v>45</v>
      </c>
      <c r="F118" s="73"/>
      <c r="G118" s="27"/>
      <c r="H118" s="28"/>
      <c r="I118" s="28"/>
      <c r="J118" s="28"/>
      <c r="K118" s="29"/>
      <c r="L118" s="30"/>
      <c r="M118" s="31"/>
      <c r="N118" s="32"/>
      <c r="O118" s="21"/>
      <c r="P118" s="21"/>
      <c r="Q118" s="21"/>
      <c r="R118" s="21"/>
      <c r="S118" s="21"/>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53">
        <f>IF(ISBLANK(F118),0,IF(E118="Excess (+)",ROUND(BA117+(BA117*F118),2),IF(E118="Less (-)",ROUND(BA117+(BA117*F118*(-1)),2),IF(E118="At Par",BA117,0))))</f>
        <v>0</v>
      </c>
      <c r="BB118" s="54">
        <f>ROUND(BA118,0)</f>
        <v>0</v>
      </c>
      <c r="BC118" s="36" t="str">
        <f>SpellNumber($E$2,BB118)</f>
        <v>INR Zero Only</v>
      </c>
    </row>
    <row r="119" spans="1:55" ht="45.75" customHeight="1">
      <c r="A119" s="23" t="s">
        <v>37</v>
      </c>
      <c r="B119" s="23"/>
      <c r="C119" s="61" t="str">
        <f>SpellNumber($E$2,BB118)</f>
        <v>INR Zero Only</v>
      </c>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row>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sheetData>
  <sheetProtection password="8F23" sheet="1"/>
  <mergeCells count="60">
    <mergeCell ref="D112:BC112"/>
    <mergeCell ref="D28:BC28"/>
    <mergeCell ref="D101:BC101"/>
    <mergeCell ref="D103:BC103"/>
    <mergeCell ref="D105:BC105"/>
    <mergeCell ref="D107:BC107"/>
    <mergeCell ref="D108:BC108"/>
    <mergeCell ref="D110:BC110"/>
    <mergeCell ref="D89:BC89"/>
    <mergeCell ref="D91:BC91"/>
    <mergeCell ref="D93:BC93"/>
    <mergeCell ref="D97:BC97"/>
    <mergeCell ref="D98:BC98"/>
    <mergeCell ref="D100:BC100"/>
    <mergeCell ref="D77:BC77"/>
    <mergeCell ref="D80:BC80"/>
    <mergeCell ref="D82:BC82"/>
    <mergeCell ref="D83:BC83"/>
    <mergeCell ref="D85:BC85"/>
    <mergeCell ref="D86:BC86"/>
    <mergeCell ref="D63:BC63"/>
    <mergeCell ref="D65:BC65"/>
    <mergeCell ref="D67:BC67"/>
    <mergeCell ref="D70:BC70"/>
    <mergeCell ref="D72:BC72"/>
    <mergeCell ref="D74:BC74"/>
    <mergeCell ref="D55:BC55"/>
    <mergeCell ref="D54:BC54"/>
    <mergeCell ref="D57:BC57"/>
    <mergeCell ref="D58:BC58"/>
    <mergeCell ref="D60:BC60"/>
    <mergeCell ref="D61:BC61"/>
    <mergeCell ref="D44:BC44"/>
    <mergeCell ref="D46:BC46"/>
    <mergeCell ref="D48:BC48"/>
    <mergeCell ref="D50:BC50"/>
    <mergeCell ref="D51:BC51"/>
    <mergeCell ref="D52:BC52"/>
    <mergeCell ref="D27:BC27"/>
    <mergeCell ref="D30:BC30"/>
    <mergeCell ref="D33:BC33"/>
    <mergeCell ref="D35:BC35"/>
    <mergeCell ref="D39:BC39"/>
    <mergeCell ref="D42:BC42"/>
    <mergeCell ref="D17:BC17"/>
    <mergeCell ref="D19:BC19"/>
    <mergeCell ref="D20:BC20"/>
    <mergeCell ref="D22:BC22"/>
    <mergeCell ref="D24:BC24"/>
    <mergeCell ref="D25:BC25"/>
    <mergeCell ref="C119:BC119"/>
    <mergeCell ref="A1:L1"/>
    <mergeCell ref="A4:BC4"/>
    <mergeCell ref="A5:BC5"/>
    <mergeCell ref="A6:BC6"/>
    <mergeCell ref="A7:BC7"/>
    <mergeCell ref="A9:BC9"/>
    <mergeCell ref="D13:BC13"/>
    <mergeCell ref="B8:BC8"/>
    <mergeCell ref="D15:BC15"/>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8">
      <formula1>IF(E118="Select",-1,IF(E118="At Par",0,0))</formula1>
      <formula2>IF(E118="Select",-1,IF(E118="At Par",0,0.99))</formula2>
    </dataValidation>
    <dataValidation type="list" allowBlank="1" showErrorMessage="1" sqref="E1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8">
      <formula1>0</formula1>
      <formula2>IF(#REF!&lt;&gt;"Select",99.9,0)</formula2>
    </dataValidation>
    <dataValidation allowBlank="1" showInputMessage="1" showErrorMessage="1" promptTitle="Units" prompt="Please enter Units in text" sqref="D14:E14 D16:E16 D18:E18 D21:E21 D23:E23 D26:E26 D113:E116 D31:E32 D34:E34 D36:E38 D40:E41 D43:E43 D45:E45 D47:E47 D49:E49 D53:E53 D56:E56 D59:E59 D62:E62 D64:E64 D66:E66 D68:E69 D71:E71 D73:E73 D75:E76 D78:E79 D81:E81 D84:E84 D87:E88 D90:E90 D92:E92 D94:E96 D99:E99 D102:E102 D104:E104 D106:E106 D109:E109 D111:E111 D29:E29">
      <formula1>0</formula1>
      <formula2>0</formula2>
    </dataValidation>
    <dataValidation type="decimal" allowBlank="1" showInputMessage="1" showErrorMessage="1" promptTitle="Quantity" prompt="Please enter the Quantity for this item. " errorTitle="Invalid Entry" error="Only Numeric Values are allowed. " sqref="F14 F16 F18 F21 F23 F26 F113:F116 F31:F32 F34 F36:F38 F40:F41 F43 F45 F47 F49 F53 F56 F59 F62 F64 F66 F68:F69 F71 F73 F75:F76 F78:F79 F81 F84 F87:F88 F90 F92 F94:F96 F99 F102 F104 F106 F109 F111 F29">
      <formula1>0</formula1>
      <formula2>999999999999999</formula2>
    </dataValidation>
    <dataValidation type="list" allowBlank="1" showErrorMessage="1" sqref="D13 K14 D15 K16 D17 K18 D19:D20 K21 D22 K23 D24:D25 K26 D27:D28 D112 D30 K31:K32 D33 K34 D35 K36:K38 D39 K40:K41 D42 K43 D44 K45 D46 K47 D48 K49 D50:D52 D54:D55 K53 K56 D57:D58 K59 D60:D61 K62 D63 K64 D65 K66 D67 K68:K69 D70 K71 D72 K73 D74 K75:K76 D77 K78:K79 D80 K81 D82:D83 K84 D85:D86 K87:K88 D89 K90 D91 K92 D93 K94:K96 D97:D98 K99 D100:D101 K102 D103 K104 D105 K106 D107:D108 K109 D110 K111 K113:K116 K2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3:H23 G26:H26 G113:H116 G31:H32 G34:H34 G36:H38 G40:H41 G43:H43 G45:H45 G47:H47 G49:H49 G53:H53 G56:H56 G59:H59 G62:H62 G64:H64 G66:H66 G68:H69 G71:H71 G73:H73 G75:H76 G78:H79 G81:H81 G84:H84 G87:H88 G90:H90 G92:H92 G94:H96 G99:H99 G102:H102 G104:H104 G106:H106 G109:H109 G111:H111 G29:H29">
      <formula1>0</formula1>
      <formula2>999999999999999</formula2>
    </dataValidation>
    <dataValidation allowBlank="1" showInputMessage="1" showErrorMessage="1" promptTitle="Addition / Deduction" prompt="Please Choose the correct One" sqref="J14 J16 J18 J21 J23 J26 J113:J116 J31:J32 J34 J36:J38 J40:J41 J43 J45 J47 J49 J53 J56 J59 J62 J64 J66 J68:J69 J71 J73 J75:J76 J78:J79 J81 J84 J87:J88 J90 J92 J94:J96 J99 J102 J104 J106 J109 J111 J29">
      <formula1>0</formula1>
      <formula2>0</formula2>
    </dataValidation>
    <dataValidation type="list" showErrorMessage="1" sqref="I14 I16 I18 I21 I23 I26 I113:I116 I31:I32 I34 I36:I38 I40:I41 I43 I45 I47 I49 I53 I56 I59 I62 I64 I66 I68:I69 I71 I73 I75:I76 I78:I79 I81 I84 I87:I88 I90 I92 I94:I96 I99 I102 I104 I106 I109 I111 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3:O23 N26:O26 N113:O116 N31:O32 N34:O34 N36:O38 N40:O41 N43:O43 N45:O45 N47:O47 N49:O49 N53:O53 N56:O56 N59:O59 N62:O62 N64:O64 N66:O66 N68:O69 N71:O71 N73:O73 N75:O76 N78:O79 N81:O81 N84:O84 N87:O88 N90:O90 N92:O92 N94:O96 N99:O99 N102:O102 N104:O104 N106:O106 N109:O109 N111:O111 N29: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3 R26 R113:R116 R31:R32 R34 R36:R38 R40:R41 R43 R45 R47 R49 R53 R56 R59 R62 R64 R66 R68:R69 R71 R73 R75:R76 R78:R79 R81 R84 R87:R88 R90 R92 R94:R96 R99 R102 R104 R106 R109 R111 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3 Q26 Q113:Q116 Q31:Q32 Q34 Q36:Q38 Q40:Q41 Q43 Q45 Q47 Q49 Q53 Q56 Q59 Q62 Q64 Q66 Q68:Q69 Q71 Q73 Q75:Q76 Q78:Q79 Q81 Q84 Q87:Q88 Q90 Q92 Q94:Q96 Q99 Q102 Q104 Q106 Q109 Q111 Q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3 M26 M113:M116 M31:M32 M34 M36:M38 M40:M41 M43 M45 M47 M49 M53 M56 M59 M62 M64 M66 M68:M69 M71 M73 M75:M76 M78:M79 M81 M84 M87:M88 M90 M92 M94:M96 M99 M102 M104 M106 M109 M111 M29">
      <formula1>0</formula1>
      <formula2>999999999999999</formula2>
    </dataValidation>
    <dataValidation type="list" allowBlank="1" showInputMessage="1" showErrorMessage="1" sqref="L11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6 L11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6">
      <formula1>0</formula1>
      <formula2>0</formula2>
    </dataValidation>
    <dataValidation type="decimal" allowBlank="1" showErrorMessage="1" errorTitle="Invalid Entry" error="Only Numeric Values are allowed. " sqref="A13:A11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2022-06-16T13:45:54Z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