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0" windowWidth="16380" windowHeight="78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'BoQ1'!$A$11:$BC$44</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<sst xmlns="http://schemas.openxmlformats.org/spreadsheetml/2006/main" count="306" uniqueCount="114">
  <si>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</si>
  <si>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</si>
  <si>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</si>
  <si>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</si>
  <si>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</si>
  <si>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</si>
  <si>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</si>
  <si>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</si>
  <si>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</si>
  <si>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</si>
  <si>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</si>
  <si>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</si>
  <si>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</si>
  <si>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</si>
  <si>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</si>
  <si>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</si>
  <si>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</si>
  <si>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</si>
  <si>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</si>
  <si>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</si>
  <si>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</si>
  <si>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</si>
  <si>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</si>
  <si>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</si>
  <si>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</si>
  <si>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</si>
  <si>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</si>
  <si>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</si>
  <si>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</si>
  <si>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</si>
  <si>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</si>
  <si>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</si>
  <si>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</si>
  <si>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</si>
  <si>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</si>
  <si>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</si>
  <si>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</si>
  <si>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</si>
  <si>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</si>
  <si>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</si>
  <si>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</si>
  <si>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</si>
  <si>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</si>
  <si>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</si>
  <si>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</si>
  <si>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</si>
  <si>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</si>
  <si>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</si>
  <si>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</si>
  <si>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</si>
  <si>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</si>
  <si>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</si>
  <si>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</si>
  <si>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</si>
  <si>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</si>
  <si>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</si>
  <si>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</si>
  <si>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</si>
  <si>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</si>
  <si>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</si>
  <si>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</si>
  <si>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</si>
  <si>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</si>
  <si>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</si>
  <si>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r>
      <t xml:space="preserve">TOTAL AMOUNT  
           in
     </t>
    </r>
    <r>
      <rPr>
        <b/>
        <sz val="11"/>
        <color indexed="10"/>
        <rFont val="Arial"/>
        <family val="2"/>
      </rPr>
      <t xml:space="preserve"> Rs.      P</t>
    </r>
  </si>
  <si>
    <t>REINFORCED CEMENT CONCRETE</t>
  </si>
  <si>
    <t>ROOFING</t>
  </si>
  <si>
    <t>metre</t>
  </si>
  <si>
    <t>Tender Inviting Authority: Superintending Engineer, IWD, IIT, Kanpur</t>
  </si>
  <si>
    <t>Painting with synthetic enamel paint of approved brand and manufacture to give an even shade :</t>
  </si>
  <si>
    <t>Two or more coats on new work</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</si>
  <si>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</si>
  <si>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</si>
  <si>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</si>
  <si>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Distempering with 1st quality acrylic  distemper (ready made) having VOC content less than 50 gm per ltr. of approved manufacturer and of required shade and colour complete. as per manufacturer's specification.</t>
  </si>
  <si>
    <t>One or more coats on old work</t>
  </si>
  <si>
    <t>REPAIRS TO BUILDING</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</si>
  <si>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</si>
  <si>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</si>
  <si>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</si>
  <si>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</si>
  <si>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</si>
  <si>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</si>
  <si>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</si>
  <si>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</si>
  <si>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</si>
  <si>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</si>
  <si>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</si>
  <si>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</si>
  <si>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</si>
  <si>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</si>
  <si>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</si>
  <si>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</si>
  <si>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</si>
  <si>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</si>
  <si>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</si>
  <si>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</si>
  <si>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Dismantling old plaster or skirting raking out joints and cleaning the surface for plaster including disposal of rubbish to the dumping ground within 50 metres lead.</t>
  </si>
  <si>
    <t>Providing and fixing of expansion joint system related with wall joint (internal/external) location as per drawings and direction of Engineer-In- Charge. The joints shall be of extruded aluminum base members, self aligning / centering arrangement and support plates as per ASTM B221- 02. The material shall be such that it provides an Expansion Joints System suitable for vertical wall to wall/ wall to corner application, both new and existing construction in office Buildings &amp; complexes with no slipping down tendency amongst the components of the Joint System. The Joint System shall utilize light weight aluminum profiles exhibiting minimal exposed aluminum surfaces mechanically snap locking the multicellular to facilitate movement. (Material shall confirm to ASTM 6063).</t>
  </si>
  <si>
    <t>Wall Joint of 100 mm gap</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</si>
  <si>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</si>
  <si>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12.5 mm thick tapered edge gypsum plain board conforming to IS: 2095- (Part I) :2011 (Board with BIS certification marks)</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</si>
  <si>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</si>
  <si>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GI Metal Ceiling  Lay in plain Tegular edge  Global white color tiles of size 595x595 mm, and 0.5 mm thick with 8 mm drop; made of  G I sheet having galvanizing of 100 gms/sqm (both sides inclusive) and electro statically polyester powder coated of thickness 60 microns (minimum), including factory painted after bending.</t>
  </si>
  <si>
    <t>12 mm cement plaster of mix :</t>
  </si>
  <si>
    <t>1:6 (1 cement: 6 fine sand)</t>
  </si>
  <si>
    <t>15 mm cement plaster on the rough side of single or half brick wall of mix :</t>
  </si>
  <si>
    <t>18 mm cement plaster in two coats under layer 12 mm thick cement plaster 1:5 (1 cement : 5 coarse sand) finished with a top layer 6 mm thick cement plaster 1:6 (1 cement : 6 fine sand).</t>
  </si>
  <si>
    <t>Wall painting with plastic emulsion paint of approved brand and manufacture to give an even shade:</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</si>
  <si>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 in-charge .The elevational area of the scaffolding shall be measured for payment purpose .The payment will be made once irrespective of duration of scaffolding.</t>
  </si>
  <si>
    <t>Dismantling and Demolishing</t>
  </si>
  <si>
    <t>Dismantling aluminium/ Gypsum partitions, doors, windows, fixed glazing and false ceiling including disposal of unserviceable material and stacking of serviceable material with in 50 meters lead as directed by Engineer-in-charge.</t>
  </si>
  <si>
    <t>Name of Work:Renovation of false ceiling in 101,102,Lab-5,201, corridor of 1st floor and 2nd floor and painting work in Nano Science Building.</t>
  </si>
  <si>
    <t>Contract No:   10/C/D2/2022-23/01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</si>
</sst>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4"/>
  <sheetViews>
    <sheetView showGridLines="0" zoomScalePageLayoutView="0" workbookViewId="0" topLeftCell="A1">
      <selection activeCell="B48" sqref="B48"/>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1" t="s">
        <v>68</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8.25" customHeight="1">
      <c r="A5" s="71" t="s">
        <v>112</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113</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58.5" customHeight="1">
      <c r="A8" s="11" t="s">
        <v>50</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64</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65</v>
      </c>
      <c r="C13" s="39" t="s">
        <v>55</v>
      </c>
      <c r="D13" s="65"/>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7"/>
      <c r="IA13" s="22">
        <v>1</v>
      </c>
      <c r="IB13" s="22" t="s">
        <v>65</v>
      </c>
      <c r="IC13" s="22" t="s">
        <v>55</v>
      </c>
      <c r="IE13" s="23"/>
      <c r="IF13" s="23" t="s">
        <v>34</v>
      </c>
      <c r="IG13" s="23" t="s">
        <v>35</v>
      </c>
      <c r="IH13" s="23">
        <v>10</v>
      </c>
      <c r="II13" s="23" t="s">
        <v>36</v>
      </c>
    </row>
    <row r="14" spans="1:243" s="22" customFormat="1" ht="327.75">
      <c r="A14" s="59">
        <v>1.01</v>
      </c>
      <c r="B14" s="64" t="s">
        <v>98</v>
      </c>
      <c r="C14" s="39" t="s">
        <v>56</v>
      </c>
      <c r="D14" s="65"/>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7"/>
      <c r="IA14" s="22">
        <v>1.01</v>
      </c>
      <c r="IB14" s="22" t="s">
        <v>98</v>
      </c>
      <c r="IC14" s="22" t="s">
        <v>56</v>
      </c>
      <c r="IE14" s="23"/>
      <c r="IF14" s="23" t="s">
        <v>40</v>
      </c>
      <c r="IG14" s="23" t="s">
        <v>35</v>
      </c>
      <c r="IH14" s="23">
        <v>123.223</v>
      </c>
      <c r="II14" s="23" t="s">
        <v>37</v>
      </c>
    </row>
    <row r="15" spans="1:243" s="22" customFormat="1" ht="42.75">
      <c r="A15" s="59">
        <v>1.02</v>
      </c>
      <c r="B15" s="60" t="s">
        <v>99</v>
      </c>
      <c r="C15" s="39" t="s">
        <v>57</v>
      </c>
      <c r="D15" s="61">
        <v>35</v>
      </c>
      <c r="E15" s="62" t="s">
        <v>67</v>
      </c>
      <c r="F15" s="63">
        <v>4239.8</v>
      </c>
      <c r="G15" s="40"/>
      <c r="H15" s="24"/>
      <c r="I15" s="47" t="s">
        <v>38</v>
      </c>
      <c r="J15" s="48">
        <f aca="true" t="shared" si="0" ref="J15:J41">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5:BA41">ROUND(total_amount_ba($B$2,$D$2,D15,F15,J15,K15,M15),0)</f>
        <v>148393</v>
      </c>
      <c r="BB15" s="54">
        <f aca="true" t="shared" si="2" ref="BB15:BB41">BA15+SUM(N15:AZ15)</f>
        <v>148393</v>
      </c>
      <c r="BC15" s="50" t="str">
        <f aca="true" t="shared" si="3" ref="BC15:BC41">SpellNumber(L15,BB15)</f>
        <v>INR  One Lakh Forty Eight Thousand Three Hundred &amp; Ninety Three  Only</v>
      </c>
      <c r="IA15" s="22">
        <v>1.02</v>
      </c>
      <c r="IB15" s="22" t="s">
        <v>99</v>
      </c>
      <c r="IC15" s="22" t="s">
        <v>57</v>
      </c>
      <c r="ID15" s="22">
        <v>35</v>
      </c>
      <c r="IE15" s="23" t="s">
        <v>67</v>
      </c>
      <c r="IF15" s="23" t="s">
        <v>41</v>
      </c>
      <c r="IG15" s="23" t="s">
        <v>42</v>
      </c>
      <c r="IH15" s="23">
        <v>213</v>
      </c>
      <c r="II15" s="23" t="s">
        <v>37</v>
      </c>
    </row>
    <row r="16" spans="1:243" s="22" customFormat="1" ht="15.75">
      <c r="A16" s="59">
        <v>2</v>
      </c>
      <c r="B16" s="60" t="s">
        <v>66</v>
      </c>
      <c r="C16" s="39" t="s">
        <v>77</v>
      </c>
      <c r="D16" s="65"/>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7"/>
      <c r="IA16" s="22">
        <v>2</v>
      </c>
      <c r="IB16" s="22" t="s">
        <v>66</v>
      </c>
      <c r="IC16" s="22" t="s">
        <v>77</v>
      </c>
      <c r="IE16" s="23"/>
      <c r="IF16" s="23"/>
      <c r="IG16" s="23"/>
      <c r="IH16" s="23"/>
      <c r="II16" s="23"/>
    </row>
    <row r="17" spans="1:243" s="22" customFormat="1" ht="409.5">
      <c r="A17" s="59">
        <v>2.01</v>
      </c>
      <c r="B17" s="60" t="s">
        <v>100</v>
      </c>
      <c r="C17" s="39" t="s">
        <v>58</v>
      </c>
      <c r="D17" s="65"/>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7"/>
      <c r="IA17" s="22">
        <v>2.01</v>
      </c>
      <c r="IB17" s="22" t="s">
        <v>100</v>
      </c>
      <c r="IC17" s="22" t="s">
        <v>58</v>
      </c>
      <c r="IE17" s="23"/>
      <c r="IF17" s="23"/>
      <c r="IG17" s="23"/>
      <c r="IH17" s="23"/>
      <c r="II17" s="23"/>
    </row>
    <row r="18" spans="1:243" s="22" customFormat="1" ht="57">
      <c r="A18" s="59">
        <v>2.02</v>
      </c>
      <c r="B18" s="60" t="s">
        <v>101</v>
      </c>
      <c r="C18" s="39" t="s">
        <v>78</v>
      </c>
      <c r="D18" s="61">
        <v>25</v>
      </c>
      <c r="E18" s="62" t="s">
        <v>52</v>
      </c>
      <c r="F18" s="63">
        <v>1004.77</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25119</v>
      </c>
      <c r="BB18" s="54">
        <f t="shared" si="2"/>
        <v>25119</v>
      </c>
      <c r="BC18" s="50" t="str">
        <f t="shared" si="3"/>
        <v>INR  Twenty Five Thousand One Hundred &amp; Nineteen  Only</v>
      </c>
      <c r="IA18" s="22">
        <v>2.02</v>
      </c>
      <c r="IB18" s="22" t="s">
        <v>101</v>
      </c>
      <c r="IC18" s="22" t="s">
        <v>78</v>
      </c>
      <c r="ID18" s="22">
        <v>25</v>
      </c>
      <c r="IE18" s="23" t="s">
        <v>52</v>
      </c>
      <c r="IF18" s="23"/>
      <c r="IG18" s="23"/>
      <c r="IH18" s="23"/>
      <c r="II18" s="23"/>
    </row>
    <row r="19" spans="1:243" s="22" customFormat="1" ht="409.5">
      <c r="A19" s="59">
        <v>2.03</v>
      </c>
      <c r="B19" s="60" t="s">
        <v>102</v>
      </c>
      <c r="C19" s="39" t="s">
        <v>79</v>
      </c>
      <c r="D19" s="65"/>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7"/>
      <c r="IA19" s="22">
        <v>2.03</v>
      </c>
      <c r="IB19" s="22" t="s">
        <v>102</v>
      </c>
      <c r="IC19" s="22" t="s">
        <v>79</v>
      </c>
      <c r="IE19" s="23"/>
      <c r="IF19" s="23"/>
      <c r="IG19" s="23"/>
      <c r="IH19" s="23"/>
      <c r="II19" s="23"/>
    </row>
    <row r="20" spans="1:243" s="22" customFormat="1" ht="30.75" customHeight="1">
      <c r="A20" s="59">
        <v>2.04</v>
      </c>
      <c r="B20" s="60" t="s">
        <v>103</v>
      </c>
      <c r="C20" s="39" t="s">
        <v>59</v>
      </c>
      <c r="D20" s="61">
        <v>50</v>
      </c>
      <c r="E20" s="62" t="s">
        <v>52</v>
      </c>
      <c r="F20" s="63">
        <v>1395.61</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 t="shared" si="1"/>
        <v>69781</v>
      </c>
      <c r="BB20" s="54">
        <f t="shared" si="2"/>
        <v>69781</v>
      </c>
      <c r="BC20" s="50" t="str">
        <f t="shared" si="3"/>
        <v>INR  Sixty Nine Thousand Seven Hundred &amp; Eighty One  Only</v>
      </c>
      <c r="IA20" s="22">
        <v>2.04</v>
      </c>
      <c r="IB20" s="22" t="s">
        <v>103</v>
      </c>
      <c r="IC20" s="22" t="s">
        <v>59</v>
      </c>
      <c r="ID20" s="22">
        <v>50</v>
      </c>
      <c r="IE20" s="23" t="s">
        <v>52</v>
      </c>
      <c r="IF20" s="23" t="s">
        <v>34</v>
      </c>
      <c r="IG20" s="23" t="s">
        <v>43</v>
      </c>
      <c r="IH20" s="23">
        <v>10</v>
      </c>
      <c r="II20" s="23" t="s">
        <v>37</v>
      </c>
    </row>
    <row r="21" spans="1:243" s="22" customFormat="1" ht="213.75">
      <c r="A21" s="59">
        <v>2.05</v>
      </c>
      <c r="B21" s="60" t="s">
        <v>71</v>
      </c>
      <c r="C21" s="39" t="s">
        <v>80</v>
      </c>
      <c r="D21" s="61">
        <v>70</v>
      </c>
      <c r="E21" s="62" t="s">
        <v>52</v>
      </c>
      <c r="F21" s="63">
        <v>1708.85</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119620</v>
      </c>
      <c r="BB21" s="54">
        <f t="shared" si="2"/>
        <v>119620</v>
      </c>
      <c r="BC21" s="50" t="str">
        <f t="shared" si="3"/>
        <v>INR  One Lakh Nineteen Thousand Six Hundred &amp; Twenty  Only</v>
      </c>
      <c r="IA21" s="22">
        <v>2.05</v>
      </c>
      <c r="IB21" s="22" t="s">
        <v>71</v>
      </c>
      <c r="IC21" s="22" t="s">
        <v>80</v>
      </c>
      <c r="ID21" s="22">
        <v>70</v>
      </c>
      <c r="IE21" s="23" t="s">
        <v>52</v>
      </c>
      <c r="IF21" s="23"/>
      <c r="IG21" s="23"/>
      <c r="IH21" s="23"/>
      <c r="II21" s="23"/>
    </row>
    <row r="22" spans="1:243" s="22" customFormat="1" ht="15.75">
      <c r="A22" s="59">
        <v>3</v>
      </c>
      <c r="B22" s="60" t="s">
        <v>53</v>
      </c>
      <c r="C22" s="39" t="s">
        <v>60</v>
      </c>
      <c r="D22" s="65"/>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7"/>
      <c r="IA22" s="22">
        <v>3</v>
      </c>
      <c r="IB22" s="22" t="s">
        <v>53</v>
      </c>
      <c r="IC22" s="22" t="s">
        <v>60</v>
      </c>
      <c r="IE22" s="23"/>
      <c r="IF22" s="23" t="s">
        <v>40</v>
      </c>
      <c r="IG22" s="23" t="s">
        <v>35</v>
      </c>
      <c r="IH22" s="23">
        <v>123.223</v>
      </c>
      <c r="II22" s="23" t="s">
        <v>37</v>
      </c>
    </row>
    <row r="23" spans="1:243" s="22" customFormat="1" ht="15.75">
      <c r="A23" s="59">
        <v>3.01</v>
      </c>
      <c r="B23" s="60" t="s">
        <v>104</v>
      </c>
      <c r="C23" s="39" t="s">
        <v>81</v>
      </c>
      <c r="D23" s="65"/>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7"/>
      <c r="IA23" s="22">
        <v>3.01</v>
      </c>
      <c r="IB23" s="22" t="s">
        <v>104</v>
      </c>
      <c r="IC23" s="22" t="s">
        <v>81</v>
      </c>
      <c r="IE23" s="23"/>
      <c r="IF23" s="23" t="s">
        <v>44</v>
      </c>
      <c r="IG23" s="23" t="s">
        <v>45</v>
      </c>
      <c r="IH23" s="23">
        <v>10</v>
      </c>
      <c r="II23" s="23" t="s">
        <v>37</v>
      </c>
    </row>
    <row r="24" spans="1:243" s="22" customFormat="1" ht="28.5">
      <c r="A24" s="59">
        <v>3.02</v>
      </c>
      <c r="B24" s="60" t="s">
        <v>105</v>
      </c>
      <c r="C24" s="39" t="s">
        <v>82</v>
      </c>
      <c r="D24" s="61">
        <v>20</v>
      </c>
      <c r="E24" s="62" t="s">
        <v>52</v>
      </c>
      <c r="F24" s="63">
        <v>247.25</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4945</v>
      </c>
      <c r="BB24" s="54">
        <f t="shared" si="2"/>
        <v>4945</v>
      </c>
      <c r="BC24" s="50" t="str">
        <f t="shared" si="3"/>
        <v>INR  Four Thousand Nine Hundred &amp; Forty Five  Only</v>
      </c>
      <c r="IA24" s="22">
        <v>3.02</v>
      </c>
      <c r="IB24" s="22" t="s">
        <v>105</v>
      </c>
      <c r="IC24" s="22" t="s">
        <v>82</v>
      </c>
      <c r="ID24" s="22">
        <v>20</v>
      </c>
      <c r="IE24" s="23" t="s">
        <v>52</v>
      </c>
      <c r="IF24" s="23"/>
      <c r="IG24" s="23"/>
      <c r="IH24" s="23"/>
      <c r="II24" s="23"/>
    </row>
    <row r="25" spans="1:243" s="22" customFormat="1" ht="42.75">
      <c r="A25" s="59">
        <v>3.03</v>
      </c>
      <c r="B25" s="60" t="s">
        <v>106</v>
      </c>
      <c r="C25" s="39" t="s">
        <v>83</v>
      </c>
      <c r="D25" s="65"/>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7"/>
      <c r="IA25" s="22">
        <v>3.03</v>
      </c>
      <c r="IB25" s="22" t="s">
        <v>106</v>
      </c>
      <c r="IC25" s="22" t="s">
        <v>83</v>
      </c>
      <c r="IE25" s="23"/>
      <c r="IF25" s="23" t="s">
        <v>41</v>
      </c>
      <c r="IG25" s="23" t="s">
        <v>42</v>
      </c>
      <c r="IH25" s="23">
        <v>213</v>
      </c>
      <c r="II25" s="23" t="s">
        <v>37</v>
      </c>
    </row>
    <row r="26" spans="1:243" s="22" customFormat="1" ht="28.5">
      <c r="A26" s="59">
        <v>3.04</v>
      </c>
      <c r="B26" s="60" t="s">
        <v>105</v>
      </c>
      <c r="C26" s="39" t="s">
        <v>84</v>
      </c>
      <c r="D26" s="61">
        <v>20</v>
      </c>
      <c r="E26" s="62" t="s">
        <v>52</v>
      </c>
      <c r="F26" s="63">
        <v>284.34</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 t="shared" si="1"/>
        <v>5687</v>
      </c>
      <c r="BB26" s="54">
        <f t="shared" si="2"/>
        <v>5687</v>
      </c>
      <c r="BC26" s="50" t="str">
        <f t="shared" si="3"/>
        <v>INR  Five Thousand Six Hundred &amp; Eighty Seven  Only</v>
      </c>
      <c r="IA26" s="22">
        <v>3.04</v>
      </c>
      <c r="IB26" s="22" t="s">
        <v>105</v>
      </c>
      <c r="IC26" s="22" t="s">
        <v>84</v>
      </c>
      <c r="ID26" s="22">
        <v>20</v>
      </c>
      <c r="IE26" s="23" t="s">
        <v>52</v>
      </c>
      <c r="IF26" s="23"/>
      <c r="IG26" s="23"/>
      <c r="IH26" s="23"/>
      <c r="II26" s="23"/>
    </row>
    <row r="27" spans="1:243" s="22" customFormat="1" ht="85.5">
      <c r="A27" s="59">
        <v>3.05</v>
      </c>
      <c r="B27" s="60" t="s">
        <v>107</v>
      </c>
      <c r="C27" s="39" t="s">
        <v>85</v>
      </c>
      <c r="D27" s="61">
        <v>40</v>
      </c>
      <c r="E27" s="62" t="s">
        <v>52</v>
      </c>
      <c r="F27" s="63">
        <v>388.2</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15528</v>
      </c>
      <c r="BB27" s="54">
        <f t="shared" si="2"/>
        <v>15528</v>
      </c>
      <c r="BC27" s="50" t="str">
        <f t="shared" si="3"/>
        <v>INR  Fifteen Thousand Five Hundred &amp; Twenty Eight  Only</v>
      </c>
      <c r="IA27" s="22">
        <v>3.05</v>
      </c>
      <c r="IB27" s="22" t="s">
        <v>107</v>
      </c>
      <c r="IC27" s="22" t="s">
        <v>85</v>
      </c>
      <c r="ID27" s="22">
        <v>40</v>
      </c>
      <c r="IE27" s="23" t="s">
        <v>52</v>
      </c>
      <c r="IF27" s="23"/>
      <c r="IG27" s="23"/>
      <c r="IH27" s="23"/>
      <c r="II27" s="23"/>
    </row>
    <row r="28" spans="1:243" s="22" customFormat="1" ht="42.75">
      <c r="A28" s="59">
        <v>3.06</v>
      </c>
      <c r="B28" s="60" t="s">
        <v>69</v>
      </c>
      <c r="C28" s="39" t="s">
        <v>86</v>
      </c>
      <c r="D28" s="65"/>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7"/>
      <c r="IA28" s="22">
        <v>3.06</v>
      </c>
      <c r="IB28" s="22" t="s">
        <v>69</v>
      </c>
      <c r="IC28" s="22" t="s">
        <v>86</v>
      </c>
      <c r="IE28" s="23"/>
      <c r="IF28" s="23"/>
      <c r="IG28" s="23"/>
      <c r="IH28" s="23"/>
      <c r="II28" s="23"/>
    </row>
    <row r="29" spans="1:243" s="22" customFormat="1" ht="28.5">
      <c r="A29" s="59">
        <v>3.07</v>
      </c>
      <c r="B29" s="60" t="s">
        <v>70</v>
      </c>
      <c r="C29" s="39" t="s">
        <v>87</v>
      </c>
      <c r="D29" s="61">
        <v>70</v>
      </c>
      <c r="E29" s="62" t="s">
        <v>52</v>
      </c>
      <c r="F29" s="63">
        <v>115.25</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 t="shared" si="1"/>
        <v>8068</v>
      </c>
      <c r="BB29" s="54">
        <f t="shared" si="2"/>
        <v>8068</v>
      </c>
      <c r="BC29" s="50" t="str">
        <f t="shared" si="3"/>
        <v>INR  Eight Thousand  &amp;Sixty Eight  Only</v>
      </c>
      <c r="IA29" s="22">
        <v>3.07</v>
      </c>
      <c r="IB29" s="22" t="s">
        <v>70</v>
      </c>
      <c r="IC29" s="22" t="s">
        <v>87</v>
      </c>
      <c r="ID29" s="22">
        <v>70</v>
      </c>
      <c r="IE29" s="23" t="s">
        <v>52</v>
      </c>
      <c r="IF29" s="23"/>
      <c r="IG29" s="23"/>
      <c r="IH29" s="23"/>
      <c r="II29" s="23"/>
    </row>
    <row r="30" spans="1:243" s="22" customFormat="1" ht="85.5">
      <c r="A30" s="59">
        <v>3.08</v>
      </c>
      <c r="B30" s="60" t="s">
        <v>73</v>
      </c>
      <c r="C30" s="39" t="s">
        <v>61</v>
      </c>
      <c r="D30" s="61">
        <v>80</v>
      </c>
      <c r="E30" s="62" t="s">
        <v>52</v>
      </c>
      <c r="F30" s="63">
        <v>108.59</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 t="shared" si="1"/>
        <v>8687</v>
      </c>
      <c r="BB30" s="54">
        <f t="shared" si="2"/>
        <v>8687</v>
      </c>
      <c r="BC30" s="50" t="str">
        <f t="shared" si="3"/>
        <v>INR  Eight Thousand Six Hundred &amp; Eighty Seven  Only</v>
      </c>
      <c r="IA30" s="22">
        <v>3.08</v>
      </c>
      <c r="IB30" s="22" t="s">
        <v>73</v>
      </c>
      <c r="IC30" s="22" t="s">
        <v>61</v>
      </c>
      <c r="ID30" s="22">
        <v>80</v>
      </c>
      <c r="IE30" s="23" t="s">
        <v>52</v>
      </c>
      <c r="IF30" s="23"/>
      <c r="IG30" s="23"/>
      <c r="IH30" s="23"/>
      <c r="II30" s="23"/>
    </row>
    <row r="31" spans="1:243" s="22" customFormat="1" ht="42.75">
      <c r="A31" s="59">
        <v>3.09</v>
      </c>
      <c r="B31" s="60" t="s">
        <v>108</v>
      </c>
      <c r="C31" s="39" t="s">
        <v>88</v>
      </c>
      <c r="D31" s="65"/>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7"/>
      <c r="IA31" s="22">
        <v>3.09</v>
      </c>
      <c r="IB31" s="22" t="s">
        <v>108</v>
      </c>
      <c r="IC31" s="22" t="s">
        <v>88</v>
      </c>
      <c r="IE31" s="23"/>
      <c r="IF31" s="23"/>
      <c r="IG31" s="23"/>
      <c r="IH31" s="23"/>
      <c r="II31" s="23"/>
    </row>
    <row r="32" spans="1:243" s="22" customFormat="1" ht="28.5">
      <c r="A32" s="59">
        <v>3.1</v>
      </c>
      <c r="B32" s="60" t="s">
        <v>75</v>
      </c>
      <c r="C32" s="39" t="s">
        <v>89</v>
      </c>
      <c r="D32" s="61">
        <v>160</v>
      </c>
      <c r="E32" s="62" t="s">
        <v>52</v>
      </c>
      <c r="F32" s="63">
        <v>79.65</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 t="shared" si="1"/>
        <v>12744</v>
      </c>
      <c r="BB32" s="54">
        <f t="shared" si="2"/>
        <v>12744</v>
      </c>
      <c r="BC32" s="50" t="str">
        <f t="shared" si="3"/>
        <v>INR  Twelve Thousand Seven Hundred &amp; Forty Four  Only</v>
      </c>
      <c r="IA32" s="22">
        <v>3.1</v>
      </c>
      <c r="IB32" s="22" t="s">
        <v>75</v>
      </c>
      <c r="IC32" s="22" t="s">
        <v>89</v>
      </c>
      <c r="ID32" s="22">
        <v>160</v>
      </c>
      <c r="IE32" s="23" t="s">
        <v>52</v>
      </c>
      <c r="IF32" s="23"/>
      <c r="IG32" s="23"/>
      <c r="IH32" s="23"/>
      <c r="II32" s="23"/>
    </row>
    <row r="33" spans="1:243" s="22" customFormat="1" ht="24.75" customHeight="1">
      <c r="A33" s="59">
        <v>3.11</v>
      </c>
      <c r="B33" s="60" t="s">
        <v>72</v>
      </c>
      <c r="C33" s="39" t="s">
        <v>90</v>
      </c>
      <c r="D33" s="65"/>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7"/>
      <c r="IA33" s="22">
        <v>3.11</v>
      </c>
      <c r="IB33" s="22" t="s">
        <v>72</v>
      </c>
      <c r="IC33" s="22" t="s">
        <v>90</v>
      </c>
      <c r="IE33" s="23"/>
      <c r="IF33" s="23"/>
      <c r="IG33" s="23"/>
      <c r="IH33" s="23"/>
      <c r="II33" s="23"/>
    </row>
    <row r="34" spans="1:243" s="22" customFormat="1" ht="42.75" customHeight="1">
      <c r="A34" s="59">
        <v>3.12</v>
      </c>
      <c r="B34" s="60" t="s">
        <v>75</v>
      </c>
      <c r="C34" s="39" t="s">
        <v>91</v>
      </c>
      <c r="D34" s="61">
        <v>70</v>
      </c>
      <c r="E34" s="62" t="s">
        <v>52</v>
      </c>
      <c r="F34" s="63">
        <v>75.88</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 t="shared" si="1"/>
        <v>5312</v>
      </c>
      <c r="BB34" s="54">
        <f t="shared" si="2"/>
        <v>5312</v>
      </c>
      <c r="BC34" s="50" t="str">
        <f t="shared" si="3"/>
        <v>INR  Five Thousand Three Hundred &amp; Twelve  Only</v>
      </c>
      <c r="IA34" s="22">
        <v>3.12</v>
      </c>
      <c r="IB34" s="22" t="s">
        <v>75</v>
      </c>
      <c r="IC34" s="22" t="s">
        <v>91</v>
      </c>
      <c r="ID34" s="22">
        <v>70</v>
      </c>
      <c r="IE34" s="23" t="s">
        <v>52</v>
      </c>
      <c r="IF34" s="23"/>
      <c r="IG34" s="23"/>
      <c r="IH34" s="23"/>
      <c r="II34" s="23"/>
    </row>
    <row r="35" spans="1:243" s="22" customFormat="1" ht="19.5" customHeight="1">
      <c r="A35" s="59">
        <v>3.13</v>
      </c>
      <c r="B35" s="60" t="s">
        <v>74</v>
      </c>
      <c r="C35" s="39" t="s">
        <v>92</v>
      </c>
      <c r="D35" s="65"/>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7"/>
      <c r="IA35" s="22">
        <v>3.13</v>
      </c>
      <c r="IB35" s="22" t="s">
        <v>74</v>
      </c>
      <c r="IC35" s="22" t="s">
        <v>92</v>
      </c>
      <c r="IE35" s="23"/>
      <c r="IF35" s="23"/>
      <c r="IG35" s="23"/>
      <c r="IH35" s="23"/>
      <c r="II35" s="23"/>
    </row>
    <row r="36" spans="1:243" s="22" customFormat="1" ht="30.75" customHeight="1">
      <c r="A36" s="59">
        <v>3.14</v>
      </c>
      <c r="B36" s="60" t="s">
        <v>75</v>
      </c>
      <c r="C36" s="39" t="s">
        <v>93</v>
      </c>
      <c r="D36" s="61">
        <v>500</v>
      </c>
      <c r="E36" s="62" t="s">
        <v>52</v>
      </c>
      <c r="F36" s="63">
        <v>44.36</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 t="shared" si="1"/>
        <v>22180</v>
      </c>
      <c r="BB36" s="54">
        <f t="shared" si="2"/>
        <v>22180</v>
      </c>
      <c r="BC36" s="50" t="str">
        <f t="shared" si="3"/>
        <v>INR  Twenty Two Thousand One Hundred &amp; Eighty  Only</v>
      </c>
      <c r="IA36" s="22">
        <v>3.14</v>
      </c>
      <c r="IB36" s="22" t="s">
        <v>75</v>
      </c>
      <c r="IC36" s="22" t="s">
        <v>93</v>
      </c>
      <c r="ID36" s="22">
        <v>500</v>
      </c>
      <c r="IE36" s="23" t="s">
        <v>52</v>
      </c>
      <c r="IF36" s="23"/>
      <c r="IG36" s="23"/>
      <c r="IH36" s="23"/>
      <c r="II36" s="23"/>
    </row>
    <row r="37" spans="1:243" s="22" customFormat="1" ht="15.75">
      <c r="A37" s="59">
        <v>4</v>
      </c>
      <c r="B37" s="60" t="s">
        <v>76</v>
      </c>
      <c r="C37" s="39" t="s">
        <v>62</v>
      </c>
      <c r="D37" s="65"/>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7"/>
      <c r="IA37" s="22">
        <v>4</v>
      </c>
      <c r="IB37" s="22" t="s">
        <v>76</v>
      </c>
      <c r="IC37" s="22" t="s">
        <v>62</v>
      </c>
      <c r="IE37" s="23"/>
      <c r="IF37" s="23"/>
      <c r="IG37" s="23"/>
      <c r="IH37" s="23"/>
      <c r="II37" s="23"/>
    </row>
    <row r="38" spans="1:243" s="22" customFormat="1" ht="32.25" customHeight="1">
      <c r="A38" s="63">
        <v>4.01</v>
      </c>
      <c r="B38" s="60" t="s">
        <v>109</v>
      </c>
      <c r="C38" s="39" t="s">
        <v>63</v>
      </c>
      <c r="D38" s="61">
        <v>80</v>
      </c>
      <c r="E38" s="62" t="s">
        <v>52</v>
      </c>
      <c r="F38" s="63">
        <v>249.89</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3"/>
      <c r="BA38" s="42">
        <f t="shared" si="1"/>
        <v>19991</v>
      </c>
      <c r="BB38" s="54">
        <f t="shared" si="2"/>
        <v>19991</v>
      </c>
      <c r="BC38" s="50" t="str">
        <f t="shared" si="3"/>
        <v>INR  Nineteen Thousand Nine Hundred &amp; Ninety One  Only</v>
      </c>
      <c r="IA38" s="22">
        <v>4.01</v>
      </c>
      <c r="IB38" s="22" t="s">
        <v>109</v>
      </c>
      <c r="IC38" s="22" t="s">
        <v>63</v>
      </c>
      <c r="ID38" s="22">
        <v>80</v>
      </c>
      <c r="IE38" s="23" t="s">
        <v>52</v>
      </c>
      <c r="IF38" s="23"/>
      <c r="IG38" s="23"/>
      <c r="IH38" s="23"/>
      <c r="II38" s="23"/>
    </row>
    <row r="39" spans="1:243" s="22" customFormat="1" ht="15.75">
      <c r="A39" s="59">
        <v>5</v>
      </c>
      <c r="B39" s="60" t="s">
        <v>110</v>
      </c>
      <c r="C39" s="39" t="s">
        <v>94</v>
      </c>
      <c r="D39" s="65"/>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7"/>
      <c r="IA39" s="22">
        <v>5</v>
      </c>
      <c r="IB39" s="22" t="s">
        <v>110</v>
      </c>
      <c r="IC39" s="22" t="s">
        <v>94</v>
      </c>
      <c r="IE39" s="23"/>
      <c r="IF39" s="23"/>
      <c r="IG39" s="23"/>
      <c r="IH39" s="23"/>
      <c r="II39" s="23"/>
    </row>
    <row r="40" spans="1:243" s="22" customFormat="1" ht="71.25">
      <c r="A40" s="59">
        <v>5.01</v>
      </c>
      <c r="B40" s="60" t="s">
        <v>97</v>
      </c>
      <c r="C40" s="39" t="s">
        <v>95</v>
      </c>
      <c r="D40" s="61">
        <v>50</v>
      </c>
      <c r="E40" s="62" t="s">
        <v>52</v>
      </c>
      <c r="F40" s="63">
        <v>39.5</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3"/>
      <c r="BA40" s="42">
        <f t="shared" si="1"/>
        <v>1975</v>
      </c>
      <c r="BB40" s="54">
        <f t="shared" si="2"/>
        <v>1975</v>
      </c>
      <c r="BC40" s="50" t="str">
        <f t="shared" si="3"/>
        <v>INR  One Thousand Nine Hundred &amp; Seventy Five  Only</v>
      </c>
      <c r="IA40" s="22">
        <v>5.01</v>
      </c>
      <c r="IB40" s="22" t="s">
        <v>97</v>
      </c>
      <c r="IC40" s="22" t="s">
        <v>95</v>
      </c>
      <c r="ID40" s="22">
        <v>50</v>
      </c>
      <c r="IE40" s="23" t="s">
        <v>52</v>
      </c>
      <c r="IF40" s="23"/>
      <c r="IG40" s="23"/>
      <c r="IH40" s="23"/>
      <c r="II40" s="23"/>
    </row>
    <row r="41" spans="1:243" s="22" customFormat="1" ht="73.5" customHeight="1">
      <c r="A41" s="59">
        <v>5.02</v>
      </c>
      <c r="B41" s="64" t="s">
        <v>111</v>
      </c>
      <c r="C41" s="39" t="s">
        <v>96</v>
      </c>
      <c r="D41" s="61">
        <v>200</v>
      </c>
      <c r="E41" s="62" t="s">
        <v>52</v>
      </c>
      <c r="F41" s="63">
        <v>40.77</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3"/>
      <c r="BA41" s="42">
        <f t="shared" si="1"/>
        <v>8154</v>
      </c>
      <c r="BB41" s="54">
        <f t="shared" si="2"/>
        <v>8154</v>
      </c>
      <c r="BC41" s="50" t="str">
        <f t="shared" si="3"/>
        <v>INR  Eight Thousand One Hundred &amp; Fifty Four  Only</v>
      </c>
      <c r="IA41" s="22">
        <v>5.02</v>
      </c>
      <c r="IB41" s="22" t="s">
        <v>111</v>
      </c>
      <c r="IC41" s="22" t="s">
        <v>96</v>
      </c>
      <c r="ID41" s="22">
        <v>200</v>
      </c>
      <c r="IE41" s="23" t="s">
        <v>52</v>
      </c>
      <c r="IF41" s="23"/>
      <c r="IG41" s="23"/>
      <c r="IH41" s="23"/>
      <c r="II41" s="23"/>
    </row>
    <row r="42" spans="1:55" ht="42.75">
      <c r="A42" s="25" t="s">
        <v>46</v>
      </c>
      <c r="B42" s="26"/>
      <c r="C42" s="27"/>
      <c r="D42" s="43"/>
      <c r="E42" s="43"/>
      <c r="F42" s="43"/>
      <c r="G42" s="43"/>
      <c r="H42" s="55"/>
      <c r="I42" s="55"/>
      <c r="J42" s="55"/>
      <c r="K42" s="55"/>
      <c r="L42" s="56"/>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57">
        <f>SUM(BA13:BA41)</f>
        <v>476184</v>
      </c>
      <c r="BB42" s="58">
        <f>SUM(BB13:BB41)</f>
        <v>476184</v>
      </c>
      <c r="BC42" s="50" t="str">
        <f>SpellNumber(L42,BB42)</f>
        <v>  Four Lakh Seventy Six Thousand One Hundred &amp; Eighty Four  Only</v>
      </c>
    </row>
    <row r="43" spans="1:55" ht="33" customHeight="1">
      <c r="A43" s="26" t="s">
        <v>47</v>
      </c>
      <c r="B43" s="28"/>
      <c r="C43" s="29"/>
      <c r="D43" s="30"/>
      <c r="E43" s="44" t="s">
        <v>54</v>
      </c>
      <c r="F43" s="45"/>
      <c r="G43" s="31"/>
      <c r="H43" s="32"/>
      <c r="I43" s="32"/>
      <c r="J43" s="32"/>
      <c r="K43" s="33"/>
      <c r="L43" s="34"/>
      <c r="M43" s="35"/>
      <c r="N43" s="36"/>
      <c r="O43" s="22"/>
      <c r="P43" s="22"/>
      <c r="Q43" s="22"/>
      <c r="R43" s="22"/>
      <c r="S43" s="22"/>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7">
        <f>IF(ISBLANK(F43),0,IF(E43="Excess (+)",ROUND(BA42+(BA42*F43),2),IF(E43="Less (-)",ROUND(BA42+(BA42*F43*(-1)),2),IF(E43="At Par",BA42,0))))</f>
        <v>0</v>
      </c>
      <c r="BB43" s="38">
        <f>ROUND(BA43,0)</f>
        <v>0</v>
      </c>
      <c r="BC43" s="21" t="str">
        <f>SpellNumber($E$2,BB43)</f>
        <v>INR Zero Only</v>
      </c>
    </row>
    <row r="44" spans="1:55" ht="18">
      <c r="A44" s="25" t="s">
        <v>48</v>
      </c>
      <c r="B44" s="25"/>
      <c r="C44" s="69" t="str">
        <f>SpellNumber($E$2,BB43)</f>
        <v>INR Zero Only</v>
      </c>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row>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6" ht="15"/>
    <row r="317" ht="15"/>
    <row r="318" ht="15"/>
    <row r="319" ht="15"/>
    <row r="320" ht="15"/>
    <row r="322" ht="15"/>
    <row r="323" ht="15"/>
    <row r="324" ht="15"/>
    <row r="325" ht="15"/>
    <row r="326" ht="15"/>
    <row r="327" ht="15"/>
    <row r="328" ht="15"/>
    <row r="329" ht="15"/>
    <row r="330" ht="15"/>
    <row r="331" ht="15"/>
    <row r="332" ht="15"/>
    <row r="334" ht="15"/>
    <row r="335" ht="15"/>
    <row r="336" ht="15"/>
    <row r="337" ht="15"/>
    <row r="338" ht="15"/>
    <row r="339" ht="15"/>
    <row r="340" ht="15"/>
    <row r="341" ht="15"/>
    <row r="342" ht="15"/>
    <row r="343" ht="15"/>
  </sheetData>
  <sheetProtection password="9E83" sheet="1"/>
  <autoFilter ref="A11:BC44"/>
  <mergeCells count="22">
    <mergeCell ref="A9:BC9"/>
    <mergeCell ref="C44:BC44"/>
    <mergeCell ref="A1:L1"/>
    <mergeCell ref="A4:BC4"/>
    <mergeCell ref="A5:BC5"/>
    <mergeCell ref="A6:BC6"/>
    <mergeCell ref="A7:BC7"/>
    <mergeCell ref="B8:BC8"/>
    <mergeCell ref="D13:BC13"/>
    <mergeCell ref="D14:BC14"/>
    <mergeCell ref="D16:BC16"/>
    <mergeCell ref="D17:BC17"/>
    <mergeCell ref="D19:BC19"/>
    <mergeCell ref="D22:BC22"/>
    <mergeCell ref="D23:BC23"/>
    <mergeCell ref="D25:BC25"/>
    <mergeCell ref="D28:BC28"/>
    <mergeCell ref="D31:BC31"/>
    <mergeCell ref="D33:BC33"/>
    <mergeCell ref="D35:BC35"/>
    <mergeCell ref="D37:BC37"/>
    <mergeCell ref="D39:BC39"/>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3">
      <formula1>IF(E43="Select",-1,IF(E43="At Par",0,0))</formula1>
      <formula2>IF(E43="Select",-1,IF(E43="At Par",0,0.99))</formula2>
    </dataValidation>
    <dataValidation type="list" allowBlank="1" showErrorMessage="1" sqref="E4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3">
      <formula1>0</formula1>
      <formula2>99.9</formula2>
    </dataValidation>
    <dataValidation type="list" allowBlank="1" showErrorMessage="1" sqref="D13:D14 K15 D16:D17 K18 D19 K20:K21 D22:D23 K24 D25 K26:K27 D28 K29:K30 D31 K32 D33 K34 D35 K36 D37 K38 K40:K41 D39">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1 G24:H24 G26:H27 G29:H30 G32:H32 G34:H34 G36:H36 G38:H38 G40:H41">
      <formula1>0</formula1>
      <formula2>999999999999999</formula2>
    </dataValidation>
    <dataValidation allowBlank="1" showInputMessage="1" showErrorMessage="1" promptTitle="Addition / Deduction" prompt="Please Choose the correct One" sqref="J15 J18 J20:J21 J24 J26:J27 J29:J30 J32 J34 J36 J38 J40:J41">
      <formula1>0</formula1>
      <formula2>0</formula2>
    </dataValidation>
    <dataValidation type="list" showErrorMessage="1" sqref="I15 I18 I20:I21 I24 I26:I27 I29:I30 I32 I34 I36 I38 I40:I4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1 N24:O24 N26:O27 N29:O30 N32:O32 N34:O34 N36:O36 N38:O38 N40:O4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R21 R24 R26:R27 R29:R30 R32 R34 R36 R38 R40:R4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Q21 Q24 Q26:Q27 Q29:Q30 Q32 Q34 Q36 Q38 Q40:Q4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M21 M24 M26:M27 M29:M30 M32 M34 M36 M38 M40:M41">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D21 D24 D26:D27 D29:D30 D32 D34 D36 D38 D40:D41">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F21 F24 F26:F27 F29:F30 F32 F34 F36 F38 F40:F41">
      <formula1>0</formula1>
      <formula2>999999999999999</formula2>
    </dataValidation>
    <dataValidation type="list" allowBlank="1" showInputMessage="1" showErrorMessage="1" sqref="L38 L39 L13 L14 L15 L16 L17 L18 L19 L20 L21 L22 L23 L24 L25 L26 L27 L28 L29 L30 L31 L32 L33 L34 L35 L36 L37 L41 L40">
      <formula1>"INR"</formula1>
    </dataValidation>
    <dataValidation allowBlank="1" showInputMessage="1" showErrorMessage="1" promptTitle="Itemcode/Make" prompt="Please enter text" sqref="C13:C41">
      <formula1>0</formula1>
      <formula2>0</formula2>
    </dataValidation>
    <dataValidation type="decimal" allowBlank="1" showInputMessage="1" showErrorMessage="1" errorTitle="Invalid Entry" error="Only Numeric Values are allowed. " sqref="A13:A41">
      <formula1>0</formula1>
      <formula2>999999999999999</formula2>
    </dataValidation>
  </dataValidations>
  <printOptions/>
  <pageMargins left="0.2"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2022-05-20T11:38:22Z</cp:lastPrinted>
  <dcterms:created xsi:type="dcterms:W3CDTF">2009-01-30T06:42:42Z</dcterms:created>
  <dcterms:modified xsi:type="dcterms:W3CDTF">2022-05-20T11:47:40Z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