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<sst xmlns="http://schemas.openxmlformats.org/spreadsheetml/2006/main" count="868" uniqueCount="208">
  <si>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</si>
  <si>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</si>
  <si>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</si>
  <si>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</si>
  <si>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</si>
  <si>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</si>
  <si>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</si>
  <si>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</si>
  <si>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</si>
  <si>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</si>
  <si>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</si>
  <si>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</si>
  <si>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</si>
  <si>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</si>
  <si>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</si>
  <si>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</si>
  <si>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</si>
  <si>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</si>
  <si>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</si>
  <si>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</si>
  <si>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</si>
  <si>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</si>
  <si>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</si>
  <si>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</si>
  <si>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</si>
  <si>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</si>
  <si>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</si>
  <si>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</si>
  <si>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</si>
  <si>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</si>
  <si>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</si>
  <si>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</si>
  <si>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</si>
  <si>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</si>
  <si>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</si>
  <si>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</si>
  <si>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t>Tender Inviting Authority: Executive Engineer, IWD, IIT, Kanpur</t>
  </si>
  <si>
    <t>sqm</t>
  </si>
  <si>
    <t>metre</t>
  </si>
  <si>
    <t>Select</t>
  </si>
  <si>
    <t>cum</t>
  </si>
  <si>
    <t>each</t>
  </si>
  <si>
    <t>1:6 (1 cement: 6 coarse sand)</t>
  </si>
  <si>
    <t>Thermo-Mechanically Treated bars of grade Fe-500D or more.</t>
  </si>
  <si>
    <t>Cement mortar 1:4 (1 cement :4 coarse sand)</t>
  </si>
  <si>
    <t>1:3 (1 cement : 3 fine sand)</t>
  </si>
  <si>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</si>
  <si>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</si>
  <si>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</si>
  <si>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</si>
  <si>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</si>
  <si>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</si>
  <si>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</si>
  <si>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</si>
  <si>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</si>
  <si>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</si>
  <si>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</si>
  <si>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</si>
  <si>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</si>
  <si>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</si>
  <si>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</si>
  <si>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</si>
  <si>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</si>
  <si>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</si>
  <si>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</si>
  <si>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</si>
  <si>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</si>
  <si>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</si>
  <si>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</si>
  <si>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05/C/D1/2022-23</t>
  </si>
  <si>
    <t>Name of Work: Setting right of vacant house no. 109, Type-I</t>
  </si>
  <si>
    <t>EARTH WORK</t>
  </si>
  <si>
    <t>Supplying and filling in plinth with  sand under floors, including watering, ramming, consolidating and dressing complete.</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</si>
  <si>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</si>
  <si>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</si>
  <si>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</si>
  <si>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</si>
  <si>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</si>
  <si>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</si>
  <si>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</si>
  <si>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</si>
  <si>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</si>
  <si>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</si>
  <si>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</si>
  <si>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</si>
  <si>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</si>
  <si>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</si>
  <si>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</si>
  <si>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</si>
  <si>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</si>
  <si>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</si>
  <si>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</si>
  <si>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</si>
  <si>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</si>
  <si>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</si>
  <si>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Fixed to steel windows by welding</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</si>
  <si>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</si>
  <si>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</si>
  <si>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</si>
  <si>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</si>
  <si>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</si>
  <si>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</si>
  <si>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</si>
  <si>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</si>
  <si>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</si>
  <si>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</si>
  <si>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</si>
  <si>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</si>
  <si>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</si>
  <si>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</si>
  <si>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</si>
  <si>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</si>
  <si>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</si>
  <si>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</si>
  <si>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 xml:space="preserve">Extra for Providing &amp; fixing Ebco make aluminium handle for windows etc. powder coated in brown colour with necessary stainless steel screws etc. to the side hung windows as per directions of the Engineer-in-charge complete instead of aluminium window fastner.     
</t>
  </si>
  <si>
    <t>STEEL WORK</t>
  </si>
  <si>
    <t>Structural steel work riveted, bolted or welded in built up sections, trusses and framed work, including cutting, hoisting, fixing in position and applying a priming coat of approved steel primer all complete.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</si>
  <si>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</si>
  <si>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</si>
  <si>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fly proof wire gauze to windows, clerestory windows &amp; doors with M.S. Flat 15x3 mm and nuts &amp; bolts complete.</t>
  </si>
  <si>
    <t>Stainless steel (grade 304) wire gauze of 0.5 mm dia wire and 1.4 mm aperture on both sides</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</si>
  <si>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</si>
  <si>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</si>
  <si>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</si>
  <si>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</si>
  <si>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</si>
  <si>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</si>
  <si>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</si>
  <si>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</si>
  <si>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</si>
  <si>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</si>
  <si>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</si>
  <si>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</si>
  <si>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</si>
  <si>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</si>
  <si>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</si>
  <si>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</si>
  <si>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</si>
  <si>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</si>
  <si>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</si>
  <si>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</si>
  <si>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</si>
  <si>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</si>
  <si>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</si>
  <si>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mud mortar</t>
  </si>
  <si>
    <t>Dismantling doors, windows and clerestory windows (steel or wood) shutter including chowkhats, architrave, holdfasts etc. complete and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</si>
  <si>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</si>
  <si>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</si>
  <si>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</si>
  <si>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</si>
  <si>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</si>
  <si>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</si>
  <si>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</si>
  <si>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</si>
  <si>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</si>
  <si>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</si>
  <si>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</si>
  <si>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</si>
  <si>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</si>
  <si>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</si>
  <si>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</si>
  <si>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</si>
  <si>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32 mm dia nominal bore</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</si>
  <si>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</si>
  <si>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</si>
  <si>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</si>
  <si>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15 mm nominal bore</t>
  </si>
  <si>
    <t>Providing and fixing G.I. Union in G.I. pipe including cutting and threading the pipe and making long screws etc. complete (New work)  :</t>
  </si>
  <si>
    <t>20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</si>
  <si>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</si>
  <si>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</si>
  <si>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</si>
  <si>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</si>
  <si>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</si>
  <si>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</si>
  <si>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</si>
  <si>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</si>
  <si>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</si>
  <si>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</si>
  <si>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</si>
  <si>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</si>
  <si>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</si>
  <si>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</si>
  <si>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</si>
  <si>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</si>
  <si>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</si>
  <si>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</si>
  <si>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</si>
  <si>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</si>
  <si>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</si>
  <si>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</si>
  <si>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</si>
  <si>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</si>
  <si>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</si>
  <si>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</si>
  <si>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</si>
  <si>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</si>
  <si>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r>
      <t xml:space="preserve">PRICE SCHEDULE
</t>
    </r>
    <r>
      <rPr>
        <b/>
        <sz val="12"/>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</si>
  <si>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</si>
  <si>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</si>
  <si>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</si>
  <si>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</si>
  <si>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In </t>
    </r>
    <r>
      <rPr>
        <b/>
        <sz val="12"/>
        <color indexed="10"/>
        <rFont val="Arial"/>
        <family val="2"/>
      </rPr>
      <t>Figures</t>
    </r>
    <r>
      <rPr>
        <b/>
        <sz val="12"/>
        <rFont val="Arial"/>
        <family val="2"/>
      </rPr>
      <t xml:space="preserve"> To be entered by the </t>
    </r>
    <r>
      <rPr>
        <b/>
        <sz val="12"/>
        <color indexed="10"/>
        <rFont val="Arial"/>
        <family val="2"/>
      </rPr>
      <t>Bidder</t>
    </r>
    <r>
      <rPr>
        <b/>
        <sz val="12"/>
        <rFont val="Arial"/>
        <family val="2"/>
      </rPr>
      <t xml:space="preserve"> 
Rs.      P
 </t>
    </r>
  </si>
  <si>
    <r>
      <t xml:space="preserve">TOTAL AMOUNT  Without Taxes
           in
     </t>
    </r>
    <r>
      <rPr>
        <b/>
        <sz val="12"/>
        <color indexed="10"/>
        <rFont val="Arial"/>
        <family val="2"/>
      </rPr>
      <t xml:space="preserve"> Rs.      P</t>
    </r>
  </si>
  <si>
    <t>Each</t>
  </si>
  <si>
    <t>Cum</t>
  </si>
  <si>
    <t>Sqm</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</si>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</sst>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sz val="11"/>
      <name val="Arial"/>
      <family val="2"/>
    </font>
    <font>
      <b/>
      <u val="single"/>
      <sz val="11"/>
      <color indexed="8"/>
      <name val="Arial"/>
      <family val="2"/>
    </font>
    <font>
      <b/>
      <u val="single"/>
      <sz val="11"/>
      <color indexed="23"/>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u val="single"/>
      <sz val="12"/>
      <color indexed="10"/>
      <name val="Arial"/>
      <family val="2"/>
    </font>
    <font>
      <sz val="12"/>
      <name val="Arial"/>
      <family val="2"/>
    </font>
    <font>
      <sz val="12"/>
      <color indexed="23"/>
      <name val="Arial"/>
      <family val="2"/>
    </font>
    <font>
      <b/>
      <i/>
      <sz val="12"/>
      <color indexed="8"/>
      <name val="Calibri"/>
      <family val="2"/>
    </font>
    <font>
      <b/>
      <sz val="12"/>
      <name val="Arial"/>
      <family val="2"/>
    </font>
    <font>
      <b/>
      <sz val="12"/>
      <color indexed="8"/>
      <name val="Arial"/>
      <family val="2"/>
    </font>
    <font>
      <b/>
      <u val="single"/>
      <sz val="12"/>
      <color indexed="23"/>
      <name val="Arial"/>
      <family val="2"/>
    </font>
    <font>
      <b/>
      <u val="single"/>
      <sz val="12"/>
      <name val="Arial"/>
      <family val="2"/>
    </font>
    <font>
      <b/>
      <sz val="12"/>
      <color indexed="18"/>
      <name val="Arial"/>
      <family val="2"/>
    </font>
    <font>
      <sz val="12"/>
      <color indexed="31"/>
      <name val="Arial"/>
      <family val="2"/>
    </font>
    <font>
      <b/>
      <sz val="12"/>
      <color indexed="5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top style="thin"/>
      <bottom style="thin"/>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3" fillId="0" borderId="0" xfId="56" applyNumberFormat="1" applyFont="1" applyFill="1" applyBorder="1" applyAlignment="1">
      <alignment vertical="center"/>
      <protection/>
    </xf>
    <xf numFmtId="0" fontId="4" fillId="0" borderId="0" xfId="56" applyNumberFormat="1" applyFont="1" applyFill="1" applyBorder="1" applyAlignment="1">
      <alignment vertical="center"/>
      <protection/>
    </xf>
    <xf numFmtId="0" fontId="6" fillId="0" borderId="0" xfId="56" applyNumberFormat="1" applyFont="1" applyFill="1" applyBorder="1" applyAlignment="1">
      <alignment horizontal="left"/>
      <protection/>
    </xf>
    <xf numFmtId="0" fontId="7" fillId="0" borderId="0" xfId="56" applyNumberFormat="1" applyFont="1" applyFill="1" applyBorder="1" applyAlignment="1">
      <alignment horizontal="left"/>
      <protection/>
    </xf>
    <xf numFmtId="0" fontId="3" fillId="0" borderId="0" xfId="56" applyNumberFormat="1" applyFont="1" applyFill="1" applyAlignment="1" applyProtection="1">
      <alignment vertical="center"/>
      <protection locked="0"/>
    </xf>
    <xf numFmtId="0" fontId="4" fillId="0" borderId="0" xfId="56" applyNumberFormat="1" applyFont="1" applyFill="1" applyAlignment="1" applyProtection="1">
      <alignment vertical="center"/>
      <protection locked="0"/>
    </xf>
    <xf numFmtId="0" fontId="3" fillId="0" borderId="0" xfId="56" applyNumberFormat="1" applyFont="1" applyFill="1" applyAlignment="1">
      <alignment vertical="center"/>
      <protection/>
    </xf>
    <xf numFmtId="0" fontId="4" fillId="0" borderId="0" xfId="56" applyNumberFormat="1" applyFont="1" applyFill="1" applyAlignment="1">
      <alignment vertical="center"/>
      <protection/>
    </xf>
    <xf numFmtId="0" fontId="5" fillId="0" borderId="10" xfId="56" applyNumberFormat="1" applyFont="1" applyFill="1" applyBorder="1" applyAlignment="1">
      <alignment horizontal="center" vertical="top" wrapText="1"/>
      <protection/>
    </xf>
    <xf numFmtId="0" fontId="3" fillId="0" borderId="0" xfId="56" applyNumberFormat="1" applyFont="1" applyFill="1">
      <alignment/>
      <protection/>
    </xf>
    <xf numFmtId="0" fontId="4" fillId="0" borderId="0" xfId="56" applyNumberFormat="1" applyFont="1" applyFill="1">
      <alignment/>
      <protection/>
    </xf>
    <xf numFmtId="0" fontId="3" fillId="0" borderId="0" xfId="56" applyNumberFormat="1" applyFont="1" applyFill="1" applyAlignment="1">
      <alignment vertical="top"/>
      <protection/>
    </xf>
    <xf numFmtId="0" fontId="4" fillId="0" borderId="0" xfId="56" applyNumberFormat="1" applyFont="1" applyFill="1" applyAlignment="1">
      <alignment vertical="top"/>
      <protection/>
    </xf>
    <xf numFmtId="0" fontId="8" fillId="0" borderId="10" xfId="59" applyNumberFormat="1" applyFont="1" applyFill="1" applyBorder="1" applyAlignment="1" applyProtection="1">
      <alignment vertical="center" wrapText="1"/>
      <protection locked="0"/>
    </xf>
    <xf numFmtId="0" fontId="8" fillId="0" borderId="10" xfId="59" applyNumberFormat="1" applyFont="1" applyFill="1" applyBorder="1" applyAlignment="1" applyProtection="1">
      <alignment vertical="center" wrapText="1"/>
      <protection/>
    </xf>
    <xf numFmtId="0" fontId="58" fillId="0" borderId="11" xfId="0" applyFont="1" applyFill="1" applyBorder="1" applyAlignment="1">
      <alignment horizontal="right" vertical="top"/>
    </xf>
    <xf numFmtId="0" fontId="5" fillId="0" borderId="12" xfId="56" applyNumberFormat="1" applyFont="1" applyFill="1" applyBorder="1" applyAlignment="1">
      <alignment horizontal="center" vertical="top" wrapText="1"/>
      <protection/>
    </xf>
    <xf numFmtId="0" fontId="5" fillId="0" borderId="13" xfId="56" applyNumberFormat="1" applyFont="1" applyFill="1" applyBorder="1" applyAlignment="1">
      <alignment horizontal="center" vertical="top" wrapText="1"/>
      <protection/>
    </xf>
    <xf numFmtId="0" fontId="5" fillId="0" borderId="14" xfId="56" applyNumberFormat="1" applyFont="1" applyFill="1" applyBorder="1" applyAlignment="1">
      <alignment horizontal="center" vertical="top" wrapText="1"/>
      <protection/>
    </xf>
    <xf numFmtId="0" fontId="58" fillId="0" borderId="11" xfId="0" applyFont="1" applyFill="1" applyBorder="1" applyAlignment="1">
      <alignment horizontal="left" vertical="top"/>
    </xf>
    <xf numFmtId="0" fontId="58" fillId="0" borderId="11" xfId="0" applyFont="1" applyFill="1" applyBorder="1" applyAlignment="1">
      <alignment horizontal="justify" vertical="top" wrapText="1"/>
    </xf>
    <xf numFmtId="0" fontId="58" fillId="0" borderId="11" xfId="0" applyFont="1" applyFill="1" applyBorder="1" applyAlignment="1">
      <alignment horizontal="center" vertical="top" wrapText="1"/>
    </xf>
    <xf numFmtId="2" fontId="58" fillId="0" borderId="11" xfId="0" applyNumberFormat="1" applyFont="1" applyFill="1" applyBorder="1" applyAlignment="1">
      <alignment horizontal="left" vertical="top"/>
    </xf>
    <xf numFmtId="0" fontId="12" fillId="0" borderId="0" xfId="0" applyFont="1" applyBorder="1" applyAlignment="1">
      <alignment horizontal="center" vertical="center"/>
    </xf>
    <xf numFmtId="0" fontId="0" fillId="0" borderId="0" xfId="0" applyAlignment="1">
      <alignment/>
    </xf>
    <xf numFmtId="0" fontId="8" fillId="0" borderId="15" xfId="59" applyNumberFormat="1" applyFont="1" applyFill="1" applyBorder="1" applyAlignment="1" applyProtection="1">
      <alignment vertical="center" wrapText="1"/>
      <protection locked="0"/>
    </xf>
    <xf numFmtId="0" fontId="9" fillId="33" borderId="15" xfId="59" applyNumberFormat="1" applyFont="1" applyFill="1" applyBorder="1" applyAlignment="1" applyProtection="1">
      <alignment vertical="center" wrapText="1"/>
      <protection locked="0"/>
    </xf>
    <xf numFmtId="0" fontId="30" fillId="0" borderId="0" xfId="56" applyNumberFormat="1" applyFont="1" applyFill="1" applyBorder="1" applyAlignment="1">
      <alignment horizontal="right" vertical="top"/>
      <protection/>
    </xf>
    <xf numFmtId="0" fontId="31" fillId="0" borderId="0" xfId="56" applyNumberFormat="1" applyFont="1" applyFill="1" applyBorder="1" applyAlignment="1">
      <alignment vertical="center"/>
      <protection/>
    </xf>
    <xf numFmtId="0" fontId="32" fillId="0" borderId="0" xfId="56" applyNumberFormat="1" applyFont="1" applyFill="1" applyBorder="1" applyAlignment="1" applyProtection="1">
      <alignment vertical="center"/>
      <protection locked="0"/>
    </xf>
    <xf numFmtId="0" fontId="32" fillId="0" borderId="0" xfId="56" applyNumberFormat="1" applyFont="1" applyFill="1" applyBorder="1" applyAlignment="1">
      <alignment vertical="center"/>
      <protection/>
    </xf>
    <xf numFmtId="0" fontId="33" fillId="0" borderId="0" xfId="59" applyNumberFormat="1" applyFont="1" applyFill="1" applyBorder="1" applyAlignment="1" applyProtection="1">
      <alignment horizontal="center" vertical="center"/>
      <protection/>
    </xf>
    <xf numFmtId="0" fontId="34" fillId="0" borderId="0" xfId="56" applyNumberFormat="1" applyFont="1" applyFill="1" applyBorder="1" applyAlignment="1">
      <alignment vertical="center"/>
      <protection/>
    </xf>
    <xf numFmtId="0" fontId="35" fillId="0" borderId="0" xfId="56" applyNumberFormat="1" applyFont="1" applyFill="1" applyBorder="1" applyAlignment="1">
      <alignment horizontal="left" vertical="center" wrapText="1"/>
      <protection/>
    </xf>
    <xf numFmtId="0" fontId="36" fillId="0" borderId="16" xfId="56" applyNumberFormat="1" applyFont="1" applyFill="1" applyBorder="1" applyAlignment="1" applyProtection="1">
      <alignment horizontal="center" wrapText="1"/>
      <protection locked="0"/>
    </xf>
    <xf numFmtId="0" fontId="34" fillId="0" borderId="17" xfId="59" applyNumberFormat="1" applyFont="1" applyFill="1" applyBorder="1" applyAlignment="1" applyProtection="1">
      <alignment horizontal="left" vertical="top" wrapText="1"/>
      <protection/>
    </xf>
    <xf numFmtId="0" fontId="34" fillId="34" borderId="18" xfId="59" applyNumberFormat="1" applyFont="1" applyFill="1" applyBorder="1" applyAlignment="1" applyProtection="1">
      <alignment horizontal="left" vertical="top"/>
      <protection locked="0"/>
    </xf>
    <xf numFmtId="0" fontId="37" fillId="0" borderId="18" xfId="56" applyNumberFormat="1" applyFont="1" applyFill="1" applyBorder="1" applyAlignment="1">
      <alignment horizontal="center" vertical="center" wrapText="1"/>
      <protection/>
    </xf>
    <xf numFmtId="0" fontId="34" fillId="0" borderId="10" xfId="56" applyNumberFormat="1" applyFont="1" applyFill="1" applyBorder="1" applyAlignment="1">
      <alignment horizontal="center" vertical="top" wrapText="1"/>
      <protection/>
    </xf>
    <xf numFmtId="0" fontId="34" fillId="0" borderId="12" xfId="59" applyNumberFormat="1" applyFont="1" applyFill="1" applyBorder="1" applyAlignment="1">
      <alignment horizontal="center" vertical="top" wrapText="1"/>
      <protection/>
    </xf>
    <xf numFmtId="0" fontId="38" fillId="0" borderId="10" xfId="59" applyNumberFormat="1" applyFont="1" applyFill="1" applyBorder="1" applyAlignment="1">
      <alignment vertical="top" wrapText="1"/>
      <protection/>
    </xf>
    <xf numFmtId="0" fontId="34" fillId="0" borderId="11" xfId="56" applyNumberFormat="1" applyFont="1" applyFill="1" applyBorder="1" applyAlignment="1" applyProtection="1">
      <alignment horizontal="center" vertical="top"/>
      <protection/>
    </xf>
    <xf numFmtId="0" fontId="34" fillId="35" borderId="11" xfId="56" applyNumberFormat="1" applyFont="1" applyFill="1" applyBorder="1" applyAlignment="1" applyProtection="1">
      <alignment horizontal="center" vertical="top"/>
      <protection/>
    </xf>
    <xf numFmtId="2" fontId="34" fillId="0" borderId="19" xfId="58" applyNumberFormat="1" applyFont="1" applyFill="1" applyBorder="1" applyAlignment="1">
      <alignment horizontal="right" vertical="top"/>
      <protection/>
    </xf>
    <xf numFmtId="0" fontId="31" fillId="0" borderId="13" xfId="59" applyNumberFormat="1" applyFont="1" applyFill="1" applyBorder="1" applyAlignment="1">
      <alignment horizontal="justify" vertical="top" wrapText="1"/>
      <protection/>
    </xf>
    <xf numFmtId="0" fontId="34" fillId="0" borderId="20" xfId="59" applyNumberFormat="1" applyFont="1" applyFill="1" applyBorder="1" applyAlignment="1">
      <alignment horizontal="left" vertical="top"/>
      <protection/>
    </xf>
    <xf numFmtId="0" fontId="34" fillId="0" borderId="11" xfId="59" applyNumberFormat="1" applyFont="1" applyFill="1" applyBorder="1" applyAlignment="1">
      <alignment horizontal="left" vertical="top"/>
      <protection/>
    </xf>
    <xf numFmtId="0" fontId="31" fillId="0" borderId="0" xfId="59" applyNumberFormat="1" applyFont="1" applyFill="1" applyBorder="1" applyAlignment="1">
      <alignment vertical="top"/>
      <protection/>
    </xf>
    <xf numFmtId="0" fontId="8" fillId="0" borderId="16" xfId="59" applyNumberFormat="1" applyFont="1" applyFill="1" applyBorder="1" applyAlignment="1">
      <alignment vertical="top"/>
      <protection/>
    </xf>
    <xf numFmtId="0" fontId="31" fillId="0" borderId="16" xfId="59" applyNumberFormat="1" applyFont="1" applyFill="1" applyBorder="1" applyAlignment="1">
      <alignment vertical="top"/>
      <protection/>
    </xf>
    <xf numFmtId="0" fontId="31" fillId="0" borderId="0" xfId="56" applyNumberFormat="1" applyFont="1" applyFill="1" applyAlignment="1">
      <alignment vertical="top"/>
      <protection/>
    </xf>
    <xf numFmtId="2" fontId="8" fillId="0" borderId="11" xfId="59" applyNumberFormat="1" applyFont="1" applyFill="1" applyBorder="1" applyAlignment="1">
      <alignment vertical="top"/>
      <protection/>
    </xf>
    <xf numFmtId="0" fontId="34" fillId="0" borderId="17" xfId="59" applyNumberFormat="1" applyFont="1" applyFill="1" applyBorder="1" applyAlignment="1">
      <alignment horizontal="left" vertical="top"/>
      <protection/>
    </xf>
    <xf numFmtId="0" fontId="34" fillId="0" borderId="16" xfId="59" applyNumberFormat="1" applyFont="1" applyFill="1" applyBorder="1" applyAlignment="1">
      <alignment horizontal="left" vertical="top"/>
      <protection/>
    </xf>
    <xf numFmtId="0" fontId="39" fillId="0" borderId="12" xfId="56" applyNumberFormat="1" applyFont="1" applyFill="1" applyBorder="1" applyAlignment="1" applyProtection="1">
      <alignment vertical="top"/>
      <protection/>
    </xf>
    <xf numFmtId="10" fontId="9" fillId="33" borderId="15" xfId="66" applyNumberFormat="1" applyFont="1" applyFill="1" applyBorder="1" applyAlignment="1" applyProtection="1">
      <alignment horizontal="center" vertical="center"/>
      <protection locked="0"/>
    </xf>
    <xf numFmtId="0" fontId="39" fillId="0" borderId="10" xfId="59" applyNumberFormat="1" applyFont="1" applyFill="1" applyBorder="1" applyAlignment="1">
      <alignment vertical="top"/>
      <protection/>
    </xf>
    <xf numFmtId="0" fontId="31" fillId="0" borderId="10" xfId="56" applyNumberFormat="1" applyFont="1" applyFill="1" applyBorder="1" applyAlignment="1" applyProtection="1">
      <alignment vertical="top"/>
      <protection/>
    </xf>
    <xf numFmtId="0" fontId="8" fillId="0" borderId="10" xfId="66" applyNumberFormat="1" applyFont="1" applyFill="1" applyBorder="1" applyAlignment="1" applyProtection="1">
      <alignment vertical="center" wrapText="1"/>
      <protection locked="0"/>
    </xf>
    <xf numFmtId="0" fontId="31" fillId="0" borderId="0" xfId="56" applyNumberFormat="1" applyFont="1" applyFill="1" applyAlignment="1" applyProtection="1">
      <alignment vertical="top"/>
      <protection/>
    </xf>
    <xf numFmtId="2" fontId="40" fillId="0" borderId="21" xfId="59" applyNumberFormat="1" applyFont="1" applyFill="1" applyBorder="1" applyAlignment="1">
      <alignment vertical="top"/>
      <protection/>
    </xf>
    <xf numFmtId="2" fontId="8" fillId="0" borderId="22" xfId="59" applyNumberFormat="1" applyFont="1" applyFill="1" applyBorder="1" applyAlignment="1">
      <alignment horizontal="right" vertical="top"/>
      <protection/>
    </xf>
    <xf numFmtId="0" fontId="31" fillId="0" borderId="21" xfId="59" applyNumberFormat="1" applyFont="1" applyFill="1" applyBorder="1" applyAlignment="1">
      <alignment vertical="top" wrapText="1"/>
      <protection/>
    </xf>
    <xf numFmtId="0" fontId="34" fillId="0" borderId="18" xfId="59" applyNumberFormat="1" applyFont="1" applyFill="1" applyBorder="1" applyAlignment="1">
      <alignment horizontal="left" vertical="top"/>
      <protection/>
    </xf>
    <xf numFmtId="0" fontId="8" fillId="0" borderId="18" xfId="59" applyNumberFormat="1" applyFont="1" applyFill="1" applyBorder="1" applyAlignment="1">
      <alignment horizontal="center" vertical="top" wrapText="1"/>
      <protection/>
    </xf>
    <xf numFmtId="0" fontId="58" fillId="0" borderId="23" xfId="0" applyFont="1" applyFill="1" applyBorder="1" applyAlignment="1">
      <alignment horizontal="right" vertical="top"/>
    </xf>
    <xf numFmtId="0" fontId="31" fillId="0" borderId="24" xfId="59" applyNumberFormat="1" applyFont="1" applyFill="1" applyBorder="1" applyAlignment="1">
      <alignment vertical="top"/>
      <protection/>
    </xf>
    <xf numFmtId="2" fontId="8" fillId="0" borderId="24" xfId="59" applyNumberFormat="1" applyFont="1" applyFill="1" applyBorder="1" applyAlignment="1">
      <alignment vertical="top"/>
      <protection/>
    </xf>
    <xf numFmtId="2" fontId="34" fillId="0" borderId="11" xfId="56" applyNumberFormat="1" applyFont="1" applyFill="1" applyBorder="1" applyAlignment="1" applyProtection="1">
      <alignment horizontal="right" vertical="top"/>
      <protection locked="0"/>
    </xf>
    <xf numFmtId="2" fontId="31" fillId="0" borderId="11" xfId="59" applyNumberFormat="1" applyFont="1" applyFill="1" applyBorder="1" applyAlignment="1">
      <alignment horizontal="right" vertical="top"/>
      <protection/>
    </xf>
    <xf numFmtId="2" fontId="31" fillId="0" borderId="11" xfId="56" applyNumberFormat="1" applyFont="1" applyFill="1" applyBorder="1" applyAlignment="1">
      <alignment horizontal="right" vertical="top"/>
      <protection/>
    </xf>
    <xf numFmtId="2" fontId="34" fillId="33" borderId="11" xfId="56" applyNumberFormat="1" applyFont="1" applyFill="1" applyBorder="1" applyAlignment="1" applyProtection="1">
      <alignment horizontal="right" vertical="top"/>
      <protection locked="0"/>
    </xf>
    <xf numFmtId="2" fontId="34" fillId="35" borderId="11" xfId="56" applyNumberFormat="1" applyFont="1" applyFill="1" applyBorder="1" applyAlignment="1" applyProtection="1">
      <alignment horizontal="right" vertical="top"/>
      <protection locked="0"/>
    </xf>
    <xf numFmtId="2" fontId="34" fillId="35" borderId="11" xfId="56" applyNumberFormat="1" applyFont="1" applyFill="1" applyBorder="1" applyAlignment="1" applyProtection="1">
      <alignment horizontal="right" vertical="top" wrapText="1"/>
      <protection locked="0"/>
    </xf>
    <xf numFmtId="2" fontId="34" fillId="0" borderId="11" xfId="59" applyNumberFormat="1" applyFont="1" applyFill="1" applyBorder="1" applyAlignment="1">
      <alignment horizontal="right" vertical="top"/>
      <protection/>
    </xf>
    <xf numFmtId="2" fontId="58" fillId="0" borderId="11" xfId="0" applyNumberFormat="1" applyFont="1" applyFill="1" applyBorder="1" applyAlignment="1">
      <alignment horizontal="right" vertical="top"/>
    </xf>
    <xf numFmtId="0" fontId="3" fillId="0" borderId="0" xfId="56" applyNumberFormat="1" applyFont="1" applyFill="1" applyAlignment="1">
      <alignment vertical="top" wrapText="1"/>
      <protection/>
    </xf>
    <xf numFmtId="0" fontId="31" fillId="0" borderId="11" xfId="59" applyNumberFormat="1" applyFont="1" applyFill="1" applyBorder="1" applyAlignment="1">
      <alignment horizontal="justify"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2"/>
  <sheetViews>
    <sheetView showGridLines="0" view="pageBreakPreview" zoomScaleNormal="85" zoomScaleSheetLayoutView="100" zoomScalePageLayoutView="0" workbookViewId="0" topLeftCell="A176">
      <selection activeCell="F178" sqref="F178"/>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31" t="str">
        <f>B2&amp;" BoQ"</f>
        <v>Percentage BoQ</v>
      </c>
      <c r="B1" s="31"/>
      <c r="C1" s="31"/>
      <c r="D1" s="31"/>
      <c r="E1" s="31"/>
      <c r="F1" s="31"/>
      <c r="G1" s="31"/>
      <c r="H1" s="31"/>
      <c r="I1" s="31"/>
      <c r="J1" s="31"/>
      <c r="K1" s="31"/>
      <c r="L1" s="31"/>
      <c r="M1" s="32"/>
      <c r="N1" s="32"/>
      <c r="O1" s="33"/>
      <c r="P1" s="33"/>
      <c r="Q1" s="34"/>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IE1" s="5"/>
      <c r="IF1" s="5"/>
      <c r="IG1" s="5"/>
      <c r="IH1" s="5"/>
      <c r="II1" s="5"/>
    </row>
    <row r="2" spans="1:55" s="4" customFormat="1" ht="25.5" customHeight="1" hidden="1">
      <c r="A2" s="35" t="s">
        <v>0</v>
      </c>
      <c r="B2" s="35" t="s">
        <v>1</v>
      </c>
      <c r="C2" s="35" t="s">
        <v>2</v>
      </c>
      <c r="D2" s="35" t="s">
        <v>3</v>
      </c>
      <c r="E2" s="35" t="s">
        <v>4</v>
      </c>
      <c r="F2" s="32"/>
      <c r="G2" s="32"/>
      <c r="H2" s="32"/>
      <c r="I2" s="32"/>
      <c r="J2" s="36"/>
      <c r="K2" s="36"/>
      <c r="L2" s="36"/>
      <c r="M2" s="32"/>
      <c r="N2" s="32"/>
      <c r="O2" s="33"/>
      <c r="P2" s="33"/>
      <c r="Q2" s="34"/>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row>
    <row r="3" spans="1:243" s="4" customFormat="1" ht="30.75" customHeight="1" hidden="1">
      <c r="A3" s="32" t="s">
        <v>5</v>
      </c>
      <c r="B3" s="32"/>
      <c r="C3" s="32" t="s">
        <v>6</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IE3" s="5"/>
      <c r="IF3" s="5"/>
      <c r="IG3" s="5"/>
      <c r="IH3" s="5"/>
      <c r="II3" s="5"/>
    </row>
    <row r="4" spans="1:243" s="6" customFormat="1" ht="30.75" customHeight="1">
      <c r="A4" s="37" t="s">
        <v>36</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IE4" s="7"/>
      <c r="IF4" s="7"/>
      <c r="IG4" s="7"/>
      <c r="IH4" s="7"/>
      <c r="II4" s="7"/>
    </row>
    <row r="5" spans="1:243" s="6" customFormat="1" ht="30.75" customHeight="1">
      <c r="A5" s="37" t="s">
        <v>70</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IE5" s="7"/>
      <c r="IF5" s="7"/>
      <c r="IG5" s="7"/>
      <c r="IH5" s="7"/>
      <c r="II5" s="7"/>
    </row>
    <row r="6" spans="1:243" s="6" customFormat="1" ht="30.75" customHeight="1">
      <c r="A6" s="37" t="s">
        <v>69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IE6" s="7"/>
      <c r="IF6" s="7"/>
      <c r="IG6" s="7"/>
      <c r="IH6" s="7"/>
      <c r="II6" s="7"/>
    </row>
    <row r="7" spans="1:243" s="6" customFormat="1" ht="29.25" customHeight="1" hidden="1">
      <c r="A7" s="38" t="s">
        <v>7</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IE7" s="7"/>
      <c r="IF7" s="7"/>
      <c r="IG7" s="7"/>
      <c r="IH7" s="7"/>
      <c r="II7" s="7"/>
    </row>
    <row r="8" spans="1:243" s="8" customFormat="1" ht="72" customHeight="1">
      <c r="A8" s="39" t="s">
        <v>35</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IE8" s="9"/>
      <c r="IF8" s="9"/>
      <c r="IG8" s="9"/>
      <c r="IH8" s="9"/>
      <c r="II8" s="9"/>
    </row>
    <row r="9" spans="1:243" s="10" customFormat="1" ht="61.5" customHeight="1">
      <c r="A9" s="41" t="s">
        <v>197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IE9" s="11"/>
      <c r="IF9" s="11"/>
      <c r="IG9" s="11"/>
      <c r="IH9" s="11"/>
      <c r="II9" s="11"/>
    </row>
    <row r="10" spans="1:243" s="13" customFormat="1" ht="18.75" customHeight="1">
      <c r="A10" s="42" t="s">
        <v>198</v>
      </c>
      <c r="B10" s="42" t="s">
        <v>199</v>
      </c>
      <c r="C10" s="42" t="s">
        <v>199</v>
      </c>
      <c r="D10" s="42" t="s">
        <v>198</v>
      </c>
      <c r="E10" s="42" t="s">
        <v>199</v>
      </c>
      <c r="F10" s="42" t="s">
        <v>8</v>
      </c>
      <c r="G10" s="42" t="s">
        <v>8</v>
      </c>
      <c r="H10" s="42" t="s">
        <v>9</v>
      </c>
      <c r="I10" s="42" t="s">
        <v>199</v>
      </c>
      <c r="J10" s="42" t="s">
        <v>198</v>
      </c>
      <c r="K10" s="42" t="s">
        <v>200</v>
      </c>
      <c r="L10" s="42" t="s">
        <v>199</v>
      </c>
      <c r="M10" s="42" t="s">
        <v>198</v>
      </c>
      <c r="N10" s="42" t="s">
        <v>8</v>
      </c>
      <c r="O10" s="42" t="s">
        <v>8</v>
      </c>
      <c r="P10" s="42" t="s">
        <v>8</v>
      </c>
      <c r="Q10" s="42" t="s">
        <v>8</v>
      </c>
      <c r="R10" s="42" t="s">
        <v>9</v>
      </c>
      <c r="S10" s="42" t="s">
        <v>9</v>
      </c>
      <c r="T10" s="42" t="s">
        <v>8</v>
      </c>
      <c r="U10" s="42" t="s">
        <v>8</v>
      </c>
      <c r="V10" s="42" t="s">
        <v>8</v>
      </c>
      <c r="W10" s="42" t="s">
        <v>8</v>
      </c>
      <c r="X10" s="42" t="s">
        <v>9</v>
      </c>
      <c r="Y10" s="42" t="s">
        <v>9</v>
      </c>
      <c r="Z10" s="42" t="s">
        <v>8</v>
      </c>
      <c r="AA10" s="42" t="s">
        <v>8</v>
      </c>
      <c r="AB10" s="42" t="s">
        <v>8</v>
      </c>
      <c r="AC10" s="42" t="s">
        <v>8</v>
      </c>
      <c r="AD10" s="42" t="s">
        <v>9</v>
      </c>
      <c r="AE10" s="42" t="s">
        <v>9</v>
      </c>
      <c r="AF10" s="42" t="s">
        <v>8</v>
      </c>
      <c r="AG10" s="42" t="s">
        <v>8</v>
      </c>
      <c r="AH10" s="42" t="s">
        <v>8</v>
      </c>
      <c r="AI10" s="42" t="s">
        <v>8</v>
      </c>
      <c r="AJ10" s="42" t="s">
        <v>9</v>
      </c>
      <c r="AK10" s="42" t="s">
        <v>9</v>
      </c>
      <c r="AL10" s="42" t="s">
        <v>8</v>
      </c>
      <c r="AM10" s="42" t="s">
        <v>8</v>
      </c>
      <c r="AN10" s="42" t="s">
        <v>8</v>
      </c>
      <c r="AO10" s="42" t="s">
        <v>8</v>
      </c>
      <c r="AP10" s="42" t="s">
        <v>9</v>
      </c>
      <c r="AQ10" s="42" t="s">
        <v>9</v>
      </c>
      <c r="AR10" s="42" t="s">
        <v>8</v>
      </c>
      <c r="AS10" s="42" t="s">
        <v>8</v>
      </c>
      <c r="AT10" s="42" t="s">
        <v>198</v>
      </c>
      <c r="AU10" s="42" t="s">
        <v>198</v>
      </c>
      <c r="AV10" s="42" t="s">
        <v>9</v>
      </c>
      <c r="AW10" s="42" t="s">
        <v>9</v>
      </c>
      <c r="AX10" s="42" t="s">
        <v>198</v>
      </c>
      <c r="AY10" s="42" t="s">
        <v>198</v>
      </c>
      <c r="AZ10" s="42" t="s">
        <v>10</v>
      </c>
      <c r="BA10" s="42" t="s">
        <v>198</v>
      </c>
      <c r="BB10" s="42" t="s">
        <v>198</v>
      </c>
      <c r="BC10" s="42" t="s">
        <v>199</v>
      </c>
      <c r="IE10" s="14"/>
      <c r="IF10" s="14"/>
      <c r="IG10" s="14"/>
      <c r="IH10" s="14"/>
      <c r="II10" s="14"/>
    </row>
    <row r="11" spans="1:243" s="13" customFormat="1" ht="57" customHeight="1">
      <c r="A11" s="42" t="s">
        <v>11</v>
      </c>
      <c r="B11" s="42" t="s">
        <v>12</v>
      </c>
      <c r="C11" s="42" t="s">
        <v>13</v>
      </c>
      <c r="D11" s="42" t="s">
        <v>14</v>
      </c>
      <c r="E11" s="42" t="s">
        <v>15</v>
      </c>
      <c r="F11" s="42" t="s">
        <v>201</v>
      </c>
      <c r="G11" s="42"/>
      <c r="H11" s="42"/>
      <c r="I11" s="42" t="s">
        <v>16</v>
      </c>
      <c r="J11" s="42" t="s">
        <v>17</v>
      </c>
      <c r="K11" s="42" t="s">
        <v>18</v>
      </c>
      <c r="L11" s="42" t="s">
        <v>19</v>
      </c>
      <c r="M11" s="43" t="s">
        <v>202</v>
      </c>
      <c r="N11" s="42" t="s">
        <v>20</v>
      </c>
      <c r="O11" s="42" t="s">
        <v>21</v>
      </c>
      <c r="P11" s="42" t="s">
        <v>22</v>
      </c>
      <c r="Q11" s="42" t="s">
        <v>23</v>
      </c>
      <c r="R11" s="42"/>
      <c r="S11" s="42"/>
      <c r="T11" s="42" t="s">
        <v>24</v>
      </c>
      <c r="U11" s="42" t="s">
        <v>25</v>
      </c>
      <c r="V11" s="42" t="s">
        <v>26</v>
      </c>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203</v>
      </c>
      <c r="BB11" s="44" t="s">
        <v>27</v>
      </c>
      <c r="BC11" s="44" t="s">
        <v>28</v>
      </c>
      <c r="IE11" s="14"/>
      <c r="IF11" s="14"/>
      <c r="IG11" s="14"/>
      <c r="IH11" s="14"/>
      <c r="II11" s="14"/>
    </row>
    <row r="12" spans="1:243" s="13" customFormat="1" ht="15">
      <c r="A12" s="12">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2">
        <v>54</v>
      </c>
      <c r="BC12" s="12">
        <v>8</v>
      </c>
      <c r="IE12" s="14"/>
      <c r="IF12" s="14"/>
      <c r="IG12" s="14"/>
      <c r="IH12" s="14"/>
      <c r="II12" s="14"/>
    </row>
    <row r="13" spans="1:243" s="15" customFormat="1" ht="24.75" customHeight="1">
      <c r="A13" s="23">
        <v>1</v>
      </c>
      <c r="B13" s="24" t="s">
        <v>71</v>
      </c>
      <c r="C13" s="69"/>
      <c r="D13" s="45"/>
      <c r="E13" s="45"/>
      <c r="F13" s="45"/>
      <c r="G13" s="45"/>
      <c r="H13" s="45"/>
      <c r="I13" s="45"/>
      <c r="J13" s="45"/>
      <c r="K13" s="45"/>
      <c r="L13" s="45"/>
      <c r="M13" s="45"/>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IA13" s="15">
        <v>1</v>
      </c>
      <c r="IB13" s="15" t="s">
        <v>71</v>
      </c>
      <c r="IE13" s="16"/>
      <c r="IF13" s="16"/>
      <c r="IG13" s="16"/>
      <c r="IH13" s="16"/>
      <c r="II13" s="16"/>
    </row>
    <row r="14" spans="1:243" s="15" customFormat="1" ht="63">
      <c r="A14" s="23">
        <v>1.01</v>
      </c>
      <c r="B14" s="24" t="s">
        <v>72</v>
      </c>
      <c r="C14" s="69"/>
      <c r="D14" s="19">
        <v>0.5</v>
      </c>
      <c r="E14" s="25" t="s">
        <v>40</v>
      </c>
      <c r="F14" s="79">
        <v>1894.96</v>
      </c>
      <c r="G14" s="72"/>
      <c r="H14" s="72"/>
      <c r="I14" s="73" t="s">
        <v>29</v>
      </c>
      <c r="J14" s="74">
        <f>IF(I14="Less(-)",-1,1)</f>
        <v>1</v>
      </c>
      <c r="K14" s="72" t="s">
        <v>30</v>
      </c>
      <c r="L14" s="72" t="s">
        <v>4</v>
      </c>
      <c r="M14" s="75"/>
      <c r="N14" s="76"/>
      <c r="O14" s="76"/>
      <c r="P14" s="77"/>
      <c r="Q14" s="76"/>
      <c r="R14" s="76"/>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8">
        <f>total_amount_ba($B$2,$D$2,D14,F14,J14,K14,M14)</f>
        <v>947.48</v>
      </c>
      <c r="BB14" s="47">
        <f>BA14+SUM(N14:AZ14)</f>
        <v>947.48</v>
      </c>
      <c r="BC14" s="48" t="str">
        <f>SpellNumber(L14,BB14)</f>
        <v>INR  Nine Hundred &amp; Forty Seven  and Paise Forty Eight Only</v>
      </c>
      <c r="IA14" s="15">
        <v>1.01</v>
      </c>
      <c r="IB14" s="15" t="s">
        <v>72</v>
      </c>
      <c r="ID14" s="15">
        <v>0.5</v>
      </c>
      <c r="IE14" s="16" t="s">
        <v>40</v>
      </c>
      <c r="IF14" s="16"/>
      <c r="IG14" s="16"/>
      <c r="IH14" s="16"/>
      <c r="II14" s="16"/>
    </row>
    <row r="15" spans="1:243" s="15" customFormat="1" ht="16.5" customHeight="1">
      <c r="A15" s="23">
        <v>2</v>
      </c>
      <c r="B15" s="24" t="s">
        <v>73</v>
      </c>
      <c r="C15" s="69"/>
      <c r="D15" s="45"/>
      <c r="E15" s="45"/>
      <c r="F15" s="45"/>
      <c r="G15" s="45"/>
      <c r="H15" s="45"/>
      <c r="I15" s="45"/>
      <c r="J15" s="45"/>
      <c r="K15" s="45"/>
      <c r="L15" s="45"/>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IA15" s="15">
        <v>2</v>
      </c>
      <c r="IB15" s="15" t="s">
        <v>73</v>
      </c>
      <c r="IE15" s="16"/>
      <c r="IF15" s="16"/>
      <c r="IG15" s="16"/>
      <c r="IH15" s="16"/>
      <c r="II15" s="16"/>
    </row>
    <row r="16" spans="1:243" s="15" customFormat="1" ht="47.25" customHeight="1">
      <c r="A16" s="23">
        <v>2.01</v>
      </c>
      <c r="B16" s="24" t="s">
        <v>74</v>
      </c>
      <c r="C16" s="69"/>
      <c r="D16" s="45"/>
      <c r="E16" s="45"/>
      <c r="F16" s="45"/>
      <c r="G16" s="45"/>
      <c r="H16" s="45"/>
      <c r="I16" s="45"/>
      <c r="J16" s="45"/>
      <c r="K16" s="45"/>
      <c r="L16" s="45"/>
      <c r="M16" s="45"/>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IA16" s="15">
        <v>2.01</v>
      </c>
      <c r="IB16" s="15" t="s">
        <v>74</v>
      </c>
      <c r="IE16" s="16"/>
      <c r="IF16" s="16"/>
      <c r="IG16" s="16"/>
      <c r="IH16" s="16"/>
      <c r="II16" s="16"/>
    </row>
    <row r="17" spans="1:243" s="15" customFormat="1" ht="78.75">
      <c r="A17" s="23">
        <v>2.02</v>
      </c>
      <c r="B17" s="24" t="s">
        <v>75</v>
      </c>
      <c r="C17" s="69"/>
      <c r="D17" s="19">
        <v>0.5</v>
      </c>
      <c r="E17" s="25" t="s">
        <v>40</v>
      </c>
      <c r="F17" s="79">
        <v>6457.83</v>
      </c>
      <c r="G17" s="72"/>
      <c r="H17" s="72"/>
      <c r="I17" s="73" t="s">
        <v>29</v>
      </c>
      <c r="J17" s="74">
        <f aca="true" t="shared" si="0" ref="J16:J23">IF(I17="Less(-)",-1,1)</f>
        <v>1</v>
      </c>
      <c r="K17" s="72" t="s">
        <v>30</v>
      </c>
      <c r="L17" s="72" t="s">
        <v>4</v>
      </c>
      <c r="M17" s="75"/>
      <c r="N17" s="76"/>
      <c r="O17" s="76"/>
      <c r="P17" s="77"/>
      <c r="Q17" s="76"/>
      <c r="R17" s="76"/>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8">
        <f aca="true" t="shared" si="1" ref="BA16:BA23">total_amount_ba($B$2,$D$2,D17,F17,J17,K17,M17)</f>
        <v>3228.92</v>
      </c>
      <c r="BB17" s="47">
        <f aca="true" t="shared" si="2" ref="BB16:BB23">BA17+SUM(N17:AZ17)</f>
        <v>3228.92</v>
      </c>
      <c r="BC17" s="48" t="str">
        <f aca="true" t="shared" si="3" ref="BC16:BC23">SpellNumber(L17,BB17)</f>
        <v>INR  Three Thousand Two Hundred &amp; Twenty Eight  and Paise Ninety Two Only</v>
      </c>
      <c r="IA17" s="15">
        <v>2.02</v>
      </c>
      <c r="IB17" s="15" t="s">
        <v>75</v>
      </c>
      <c r="ID17" s="15">
        <v>0.5</v>
      </c>
      <c r="IE17" s="16" t="s">
        <v>40</v>
      </c>
      <c r="IF17" s="16"/>
      <c r="IG17" s="16"/>
      <c r="IH17" s="16"/>
      <c r="II17" s="16"/>
    </row>
    <row r="18" spans="1:243" s="15" customFormat="1" ht="18.75" customHeight="1">
      <c r="A18" s="23">
        <v>3</v>
      </c>
      <c r="B18" s="24" t="s">
        <v>76</v>
      </c>
      <c r="C18" s="69"/>
      <c r="D18" s="45"/>
      <c r="E18" s="45"/>
      <c r="F18" s="45"/>
      <c r="G18" s="45"/>
      <c r="H18" s="45"/>
      <c r="I18" s="45"/>
      <c r="J18" s="45"/>
      <c r="K18" s="45"/>
      <c r="L18" s="45"/>
      <c r="M18" s="45"/>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IA18" s="15">
        <v>3</v>
      </c>
      <c r="IB18" s="15" t="s">
        <v>76</v>
      </c>
      <c r="IE18" s="16"/>
      <c r="IF18" s="16"/>
      <c r="IG18" s="16"/>
      <c r="IH18" s="16"/>
      <c r="II18" s="16"/>
    </row>
    <row r="19" spans="1:243" s="15" customFormat="1" ht="29.25" customHeight="1">
      <c r="A19" s="23">
        <v>3.01</v>
      </c>
      <c r="B19" s="24" t="s">
        <v>77</v>
      </c>
      <c r="C19" s="69"/>
      <c r="D19" s="19">
        <v>0.5</v>
      </c>
      <c r="E19" s="25" t="s">
        <v>40</v>
      </c>
      <c r="F19" s="79">
        <v>9398.77</v>
      </c>
      <c r="G19" s="72"/>
      <c r="H19" s="72"/>
      <c r="I19" s="73" t="s">
        <v>29</v>
      </c>
      <c r="J19" s="74">
        <f t="shared" si="0"/>
        <v>1</v>
      </c>
      <c r="K19" s="72" t="s">
        <v>30</v>
      </c>
      <c r="L19" s="72" t="s">
        <v>4</v>
      </c>
      <c r="M19" s="75"/>
      <c r="N19" s="76"/>
      <c r="O19" s="76"/>
      <c r="P19" s="77"/>
      <c r="Q19" s="76"/>
      <c r="R19" s="76"/>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8">
        <f t="shared" si="1"/>
        <v>4699.39</v>
      </c>
      <c r="BB19" s="47">
        <f t="shared" si="2"/>
        <v>4699.39</v>
      </c>
      <c r="BC19" s="48" t="str">
        <f t="shared" si="3"/>
        <v>INR  Four Thousand Six Hundred &amp; Ninety Nine  and Paise Thirty Nine Only</v>
      </c>
      <c r="IA19" s="15">
        <v>3.01</v>
      </c>
      <c r="IB19" s="15" t="s">
        <v>77</v>
      </c>
      <c r="ID19" s="15">
        <v>0.5</v>
      </c>
      <c r="IE19" s="16" t="s">
        <v>40</v>
      </c>
      <c r="IF19" s="16"/>
      <c r="IG19" s="16"/>
      <c r="IH19" s="16"/>
      <c r="II19" s="16"/>
    </row>
    <row r="20" spans="1:243" s="15" customFormat="1" ht="33" customHeight="1">
      <c r="A20" s="23">
        <v>3.02</v>
      </c>
      <c r="B20" s="24" t="s">
        <v>78</v>
      </c>
      <c r="C20" s="69"/>
      <c r="D20" s="45"/>
      <c r="E20" s="45"/>
      <c r="F20" s="45"/>
      <c r="G20" s="45"/>
      <c r="H20" s="45"/>
      <c r="I20" s="45"/>
      <c r="J20" s="45"/>
      <c r="K20" s="45"/>
      <c r="L20" s="45"/>
      <c r="M20" s="45"/>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IA20" s="15">
        <v>3.02</v>
      </c>
      <c r="IB20" s="15" t="s">
        <v>78</v>
      </c>
      <c r="IE20" s="16"/>
      <c r="IF20" s="16"/>
      <c r="IG20" s="16"/>
      <c r="IH20" s="16"/>
      <c r="II20" s="16"/>
    </row>
    <row r="21" spans="1:243" s="15" customFormat="1" ht="48" customHeight="1">
      <c r="A21" s="23">
        <v>3.03</v>
      </c>
      <c r="B21" s="24" t="s">
        <v>79</v>
      </c>
      <c r="C21" s="69"/>
      <c r="D21" s="19">
        <v>4</v>
      </c>
      <c r="E21" s="25" t="s">
        <v>37</v>
      </c>
      <c r="F21" s="79">
        <v>672.12</v>
      </c>
      <c r="G21" s="72"/>
      <c r="H21" s="72"/>
      <c r="I21" s="73" t="s">
        <v>29</v>
      </c>
      <c r="J21" s="74">
        <f t="shared" si="0"/>
        <v>1</v>
      </c>
      <c r="K21" s="72" t="s">
        <v>30</v>
      </c>
      <c r="L21" s="72" t="s">
        <v>4</v>
      </c>
      <c r="M21" s="75"/>
      <c r="N21" s="76"/>
      <c r="O21" s="76"/>
      <c r="P21" s="77"/>
      <c r="Q21" s="76"/>
      <c r="R21" s="76"/>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8">
        <f t="shared" si="1"/>
        <v>2688.48</v>
      </c>
      <c r="BB21" s="47">
        <f t="shared" si="2"/>
        <v>2688.48</v>
      </c>
      <c r="BC21" s="48" t="str">
        <f t="shared" si="3"/>
        <v>INR  Two Thousand Six Hundred &amp; Eighty Eight  and Paise Forty Eight Only</v>
      </c>
      <c r="IA21" s="15">
        <v>3.03</v>
      </c>
      <c r="IB21" s="15" t="s">
        <v>79</v>
      </c>
      <c r="ID21" s="15">
        <v>4</v>
      </c>
      <c r="IE21" s="16" t="s">
        <v>37</v>
      </c>
      <c r="IF21" s="16"/>
      <c r="IG21" s="16"/>
      <c r="IH21" s="16"/>
      <c r="II21" s="16"/>
    </row>
    <row r="22" spans="1:243" s="15" customFormat="1" ht="18" customHeight="1">
      <c r="A22" s="23">
        <v>3.04</v>
      </c>
      <c r="B22" s="24" t="s">
        <v>80</v>
      </c>
      <c r="C22" s="69"/>
      <c r="D22" s="19">
        <v>1.5</v>
      </c>
      <c r="E22" s="25" t="s">
        <v>37</v>
      </c>
      <c r="F22" s="79">
        <v>533.41</v>
      </c>
      <c r="G22" s="72"/>
      <c r="H22" s="72"/>
      <c r="I22" s="73" t="s">
        <v>29</v>
      </c>
      <c r="J22" s="74">
        <f t="shared" si="0"/>
        <v>1</v>
      </c>
      <c r="K22" s="72" t="s">
        <v>30</v>
      </c>
      <c r="L22" s="72" t="s">
        <v>4</v>
      </c>
      <c r="M22" s="75"/>
      <c r="N22" s="76"/>
      <c r="O22" s="76"/>
      <c r="P22" s="77"/>
      <c r="Q22" s="76"/>
      <c r="R22" s="76"/>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8">
        <f t="shared" si="1"/>
        <v>800.12</v>
      </c>
      <c r="BB22" s="47">
        <f t="shared" si="2"/>
        <v>800.12</v>
      </c>
      <c r="BC22" s="48" t="str">
        <f t="shared" si="3"/>
        <v>INR  Eight Hundred    and Paise Twelve Only</v>
      </c>
      <c r="IA22" s="15">
        <v>3.04</v>
      </c>
      <c r="IB22" s="15" t="s">
        <v>80</v>
      </c>
      <c r="ID22" s="15">
        <v>1.5</v>
      </c>
      <c r="IE22" s="16" t="s">
        <v>37</v>
      </c>
      <c r="IF22" s="16"/>
      <c r="IG22" s="16"/>
      <c r="IH22" s="16"/>
      <c r="II22" s="16"/>
    </row>
    <row r="23" spans="1:243" s="15" customFormat="1" ht="30.75" customHeight="1">
      <c r="A23" s="23">
        <v>3.05</v>
      </c>
      <c r="B23" s="24" t="s">
        <v>81</v>
      </c>
      <c r="C23" s="69"/>
      <c r="D23" s="45"/>
      <c r="E23" s="45"/>
      <c r="F23" s="45"/>
      <c r="G23" s="45"/>
      <c r="H23" s="45"/>
      <c r="I23" s="45"/>
      <c r="J23" s="45"/>
      <c r="K23" s="45"/>
      <c r="L23" s="45"/>
      <c r="M23" s="45"/>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IA23" s="15">
        <v>3.05</v>
      </c>
      <c r="IB23" s="15" t="s">
        <v>81</v>
      </c>
      <c r="IE23" s="16"/>
      <c r="IF23" s="16"/>
      <c r="IG23" s="16"/>
      <c r="IH23" s="16"/>
      <c r="II23" s="16"/>
    </row>
    <row r="24" spans="1:243" s="15" customFormat="1" ht="49.5" customHeight="1">
      <c r="A24" s="23">
        <v>3.06</v>
      </c>
      <c r="B24" s="24" t="s">
        <v>43</v>
      </c>
      <c r="C24" s="69"/>
      <c r="D24" s="19">
        <v>48</v>
      </c>
      <c r="E24" s="25" t="s">
        <v>48</v>
      </c>
      <c r="F24" s="79">
        <v>78.61</v>
      </c>
      <c r="G24" s="72"/>
      <c r="H24" s="72"/>
      <c r="I24" s="73" t="s">
        <v>29</v>
      </c>
      <c r="J24" s="74">
        <f aca="true" t="shared" si="4" ref="J24:J87">IF(I24="Less(-)",-1,1)</f>
        <v>1</v>
      </c>
      <c r="K24" s="72" t="s">
        <v>30</v>
      </c>
      <c r="L24" s="72" t="s">
        <v>4</v>
      </c>
      <c r="M24" s="75"/>
      <c r="N24" s="76"/>
      <c r="O24" s="76"/>
      <c r="P24" s="77"/>
      <c r="Q24" s="76"/>
      <c r="R24" s="76"/>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8">
        <f aca="true" t="shared" si="5" ref="BA24:BA87">total_amount_ba($B$2,$D$2,D24,F24,J24,K24,M24)</f>
        <v>3773.28</v>
      </c>
      <c r="BB24" s="47">
        <f aca="true" t="shared" si="6" ref="BB24:BB87">BA24+SUM(N24:AZ24)</f>
        <v>3773.28</v>
      </c>
      <c r="BC24" s="48" t="str">
        <f aca="true" t="shared" si="7" ref="BC24:BC87">SpellNumber(L24,BB24)</f>
        <v>INR  Three Thousand Seven Hundred &amp; Seventy Three  and Paise Twenty Eight Only</v>
      </c>
      <c r="IA24" s="15">
        <v>3.06</v>
      </c>
      <c r="IB24" s="15" t="s">
        <v>43</v>
      </c>
      <c r="ID24" s="15">
        <v>48</v>
      </c>
      <c r="IE24" s="16" t="s">
        <v>48</v>
      </c>
      <c r="IF24" s="16"/>
      <c r="IG24" s="16"/>
      <c r="IH24" s="16"/>
      <c r="II24" s="16"/>
    </row>
    <row r="25" spans="1:243" s="15" customFormat="1" ht="31.5" customHeight="1">
      <c r="A25" s="23">
        <v>4</v>
      </c>
      <c r="B25" s="24" t="s">
        <v>82</v>
      </c>
      <c r="C25" s="69"/>
      <c r="D25" s="45"/>
      <c r="E25" s="45"/>
      <c r="F25" s="45"/>
      <c r="G25" s="45"/>
      <c r="H25" s="45"/>
      <c r="I25" s="45"/>
      <c r="J25" s="45"/>
      <c r="K25" s="45"/>
      <c r="L25" s="45"/>
      <c r="M25" s="45"/>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IA25" s="15">
        <v>4</v>
      </c>
      <c r="IB25" s="15" t="s">
        <v>82</v>
      </c>
      <c r="IE25" s="16"/>
      <c r="IF25" s="16"/>
      <c r="IG25" s="16"/>
      <c r="IH25" s="16"/>
      <c r="II25" s="16"/>
    </row>
    <row r="26" spans="1:243" s="15" customFormat="1" ht="31.5" customHeight="1">
      <c r="A26" s="23">
        <v>4.01</v>
      </c>
      <c r="B26" s="24" t="s">
        <v>83</v>
      </c>
      <c r="C26" s="69"/>
      <c r="D26" s="45"/>
      <c r="E26" s="45"/>
      <c r="F26" s="45"/>
      <c r="G26" s="45"/>
      <c r="H26" s="45"/>
      <c r="I26" s="45"/>
      <c r="J26" s="45"/>
      <c r="K26" s="45"/>
      <c r="L26" s="45"/>
      <c r="M26" s="45"/>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IA26" s="15">
        <v>4.01</v>
      </c>
      <c r="IB26" s="15" t="s">
        <v>83</v>
      </c>
      <c r="IE26" s="16"/>
      <c r="IF26" s="16"/>
      <c r="IG26" s="16"/>
      <c r="IH26" s="16"/>
      <c r="II26" s="16"/>
    </row>
    <row r="27" spans="1:243" s="15" customFormat="1" ht="31.5" customHeight="1">
      <c r="A27" s="23">
        <v>4.02</v>
      </c>
      <c r="B27" s="24" t="s">
        <v>49</v>
      </c>
      <c r="C27" s="69"/>
      <c r="D27" s="19">
        <v>2</v>
      </c>
      <c r="E27" s="25" t="s">
        <v>40</v>
      </c>
      <c r="F27" s="79">
        <v>7267.3</v>
      </c>
      <c r="G27" s="72"/>
      <c r="H27" s="72"/>
      <c r="I27" s="73" t="s">
        <v>29</v>
      </c>
      <c r="J27" s="74">
        <f t="shared" si="4"/>
        <v>1</v>
      </c>
      <c r="K27" s="72" t="s">
        <v>30</v>
      </c>
      <c r="L27" s="72" t="s">
        <v>4</v>
      </c>
      <c r="M27" s="75"/>
      <c r="N27" s="76"/>
      <c r="O27" s="76"/>
      <c r="P27" s="77"/>
      <c r="Q27" s="76"/>
      <c r="R27" s="76"/>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8">
        <f t="shared" si="5"/>
        <v>14534.6</v>
      </c>
      <c r="BB27" s="47">
        <f t="shared" si="6"/>
        <v>14534.6</v>
      </c>
      <c r="BC27" s="48" t="str">
        <f t="shared" si="7"/>
        <v>INR  Fourteen Thousand Five Hundred &amp; Thirty Four  and Paise Sixty Only</v>
      </c>
      <c r="IA27" s="15">
        <v>4.02</v>
      </c>
      <c r="IB27" s="15" t="s">
        <v>49</v>
      </c>
      <c r="ID27" s="15">
        <v>2</v>
      </c>
      <c r="IE27" s="16" t="s">
        <v>40</v>
      </c>
      <c r="IF27" s="16"/>
      <c r="IG27" s="16"/>
      <c r="IH27" s="16"/>
      <c r="II27" s="16"/>
    </row>
    <row r="28" spans="1:243" s="15" customFormat="1" ht="63" customHeight="1">
      <c r="A28" s="23">
        <v>4.03</v>
      </c>
      <c r="B28" s="24" t="s">
        <v>84</v>
      </c>
      <c r="C28" s="69"/>
      <c r="D28" s="45"/>
      <c r="E28" s="45"/>
      <c r="F28" s="45"/>
      <c r="G28" s="45"/>
      <c r="H28" s="45"/>
      <c r="I28" s="45"/>
      <c r="J28" s="45"/>
      <c r="K28" s="45"/>
      <c r="L28" s="45"/>
      <c r="M28" s="45"/>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IA28" s="15">
        <v>4.03</v>
      </c>
      <c r="IB28" s="15" t="s">
        <v>84</v>
      </c>
      <c r="IE28" s="16"/>
      <c r="IF28" s="16"/>
      <c r="IG28" s="16"/>
      <c r="IH28" s="16"/>
      <c r="II28" s="16"/>
    </row>
    <row r="29" spans="1:243" s="15" customFormat="1" ht="31.5" customHeight="1">
      <c r="A29" s="26">
        <v>4.04</v>
      </c>
      <c r="B29" s="24" t="s">
        <v>44</v>
      </c>
      <c r="C29" s="69"/>
      <c r="D29" s="19">
        <v>4</v>
      </c>
      <c r="E29" s="25" t="s">
        <v>37</v>
      </c>
      <c r="F29" s="79">
        <v>892.63</v>
      </c>
      <c r="G29" s="72"/>
      <c r="H29" s="72"/>
      <c r="I29" s="73" t="s">
        <v>29</v>
      </c>
      <c r="J29" s="74">
        <f t="shared" si="4"/>
        <v>1</v>
      </c>
      <c r="K29" s="72" t="s">
        <v>30</v>
      </c>
      <c r="L29" s="72" t="s">
        <v>4</v>
      </c>
      <c r="M29" s="75"/>
      <c r="N29" s="76"/>
      <c r="O29" s="76"/>
      <c r="P29" s="77"/>
      <c r="Q29" s="76"/>
      <c r="R29" s="76"/>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8">
        <f t="shared" si="5"/>
        <v>3570.52</v>
      </c>
      <c r="BB29" s="47">
        <f t="shared" si="6"/>
        <v>3570.52</v>
      </c>
      <c r="BC29" s="48" t="str">
        <f t="shared" si="7"/>
        <v>INR  Three Thousand Five Hundred &amp; Seventy  and Paise Fifty Two Only</v>
      </c>
      <c r="IA29" s="15">
        <v>4.04</v>
      </c>
      <c r="IB29" s="15" t="s">
        <v>44</v>
      </c>
      <c r="ID29" s="15">
        <v>4</v>
      </c>
      <c r="IE29" s="16" t="s">
        <v>37</v>
      </c>
      <c r="IF29" s="16"/>
      <c r="IG29" s="16"/>
      <c r="IH29" s="16"/>
      <c r="II29" s="16"/>
    </row>
    <row r="30" spans="1:243" s="15" customFormat="1" ht="18" customHeight="1">
      <c r="A30" s="23">
        <v>5</v>
      </c>
      <c r="B30" s="24" t="s">
        <v>85</v>
      </c>
      <c r="C30" s="69"/>
      <c r="D30" s="45"/>
      <c r="E30" s="45"/>
      <c r="F30" s="45"/>
      <c r="G30" s="45"/>
      <c r="H30" s="45"/>
      <c r="I30" s="45"/>
      <c r="J30" s="45"/>
      <c r="K30" s="45"/>
      <c r="L30" s="45"/>
      <c r="M30" s="45"/>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IA30" s="15">
        <v>5</v>
      </c>
      <c r="IB30" s="15" t="s">
        <v>85</v>
      </c>
      <c r="IE30" s="16"/>
      <c r="IF30" s="16"/>
      <c r="IG30" s="16"/>
      <c r="IH30" s="16"/>
      <c r="II30" s="16"/>
    </row>
    <row r="31" spans="1:243" s="15" customFormat="1" ht="236.25">
      <c r="A31" s="23">
        <v>5.01</v>
      </c>
      <c r="B31" s="24" t="s">
        <v>86</v>
      </c>
      <c r="C31" s="69"/>
      <c r="D31" s="45"/>
      <c r="E31" s="45"/>
      <c r="F31" s="45"/>
      <c r="G31" s="45"/>
      <c r="H31" s="45"/>
      <c r="I31" s="45"/>
      <c r="J31" s="45"/>
      <c r="K31" s="45"/>
      <c r="L31" s="45"/>
      <c r="M31" s="45"/>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IA31" s="15">
        <v>5.01</v>
      </c>
      <c r="IB31" s="15" t="s">
        <v>86</v>
      </c>
      <c r="IE31" s="16"/>
      <c r="IF31" s="16"/>
      <c r="IG31" s="16"/>
      <c r="IH31" s="16"/>
      <c r="II31" s="16"/>
    </row>
    <row r="32" spans="1:243" s="15" customFormat="1" ht="31.5" customHeight="1">
      <c r="A32" s="23">
        <v>5.02</v>
      </c>
      <c r="B32" s="24" t="s">
        <v>87</v>
      </c>
      <c r="C32" s="69"/>
      <c r="D32" s="45"/>
      <c r="E32" s="45"/>
      <c r="F32" s="45"/>
      <c r="G32" s="45"/>
      <c r="H32" s="45"/>
      <c r="I32" s="45"/>
      <c r="J32" s="45"/>
      <c r="K32" s="45"/>
      <c r="L32" s="45"/>
      <c r="M32" s="45"/>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IA32" s="15">
        <v>5.02</v>
      </c>
      <c r="IB32" s="15" t="s">
        <v>87</v>
      </c>
      <c r="IE32" s="16"/>
      <c r="IF32" s="16"/>
      <c r="IG32" s="16"/>
      <c r="IH32" s="16"/>
      <c r="II32" s="16"/>
    </row>
    <row r="33" spans="1:243" s="15" customFormat="1" ht="49.5" customHeight="1">
      <c r="A33" s="23">
        <v>5.03</v>
      </c>
      <c r="B33" s="24" t="s">
        <v>88</v>
      </c>
      <c r="C33" s="69"/>
      <c r="D33" s="19">
        <v>2</v>
      </c>
      <c r="E33" s="25" t="s">
        <v>37</v>
      </c>
      <c r="F33" s="79">
        <v>2314.29</v>
      </c>
      <c r="G33" s="72"/>
      <c r="H33" s="72"/>
      <c r="I33" s="73" t="s">
        <v>29</v>
      </c>
      <c r="J33" s="74">
        <f t="shared" si="4"/>
        <v>1</v>
      </c>
      <c r="K33" s="72" t="s">
        <v>30</v>
      </c>
      <c r="L33" s="72" t="s">
        <v>4</v>
      </c>
      <c r="M33" s="75"/>
      <c r="N33" s="76"/>
      <c r="O33" s="76"/>
      <c r="P33" s="77"/>
      <c r="Q33" s="76"/>
      <c r="R33" s="76"/>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8">
        <f t="shared" si="5"/>
        <v>4628.58</v>
      </c>
      <c r="BB33" s="47">
        <f t="shared" si="6"/>
        <v>4628.58</v>
      </c>
      <c r="BC33" s="48" t="str">
        <f t="shared" si="7"/>
        <v>INR  Four Thousand Six Hundred &amp; Twenty Eight  and Paise Fifty Eight Only</v>
      </c>
      <c r="IA33" s="15">
        <v>5.03</v>
      </c>
      <c r="IB33" s="15" t="s">
        <v>88</v>
      </c>
      <c r="ID33" s="15">
        <v>2</v>
      </c>
      <c r="IE33" s="16" t="s">
        <v>37</v>
      </c>
      <c r="IF33" s="16"/>
      <c r="IG33" s="16"/>
      <c r="IH33" s="16"/>
      <c r="II33" s="16"/>
    </row>
    <row r="34" spans="1:243" s="15" customFormat="1" ht="141.75">
      <c r="A34" s="23">
        <v>5.04</v>
      </c>
      <c r="B34" s="24" t="s">
        <v>89</v>
      </c>
      <c r="C34" s="69"/>
      <c r="D34" s="19">
        <v>1</v>
      </c>
      <c r="E34" s="25" t="s">
        <v>41</v>
      </c>
      <c r="F34" s="79">
        <v>708.59</v>
      </c>
      <c r="G34" s="72"/>
      <c r="H34" s="72"/>
      <c r="I34" s="73" t="s">
        <v>29</v>
      </c>
      <c r="J34" s="74">
        <f t="shared" si="4"/>
        <v>1</v>
      </c>
      <c r="K34" s="72" t="s">
        <v>30</v>
      </c>
      <c r="L34" s="72" t="s">
        <v>4</v>
      </c>
      <c r="M34" s="75"/>
      <c r="N34" s="76"/>
      <c r="O34" s="76"/>
      <c r="P34" s="77"/>
      <c r="Q34" s="76"/>
      <c r="R34" s="76"/>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8">
        <f t="shared" si="5"/>
        <v>708.59</v>
      </c>
      <c r="BB34" s="47">
        <f t="shared" si="6"/>
        <v>708.59</v>
      </c>
      <c r="BC34" s="48" t="str">
        <f t="shared" si="7"/>
        <v>INR  Seven Hundred &amp; Eight  and Paise Fifty Nine Only</v>
      </c>
      <c r="IA34" s="15">
        <v>5.04</v>
      </c>
      <c r="IB34" s="15" t="s">
        <v>89</v>
      </c>
      <c r="ID34" s="15">
        <v>1</v>
      </c>
      <c r="IE34" s="16" t="s">
        <v>41</v>
      </c>
      <c r="IF34" s="16"/>
      <c r="IG34" s="16"/>
      <c r="IH34" s="16"/>
      <c r="II34" s="16"/>
    </row>
    <row r="35" spans="1:243" s="15" customFormat="1" ht="31.5" customHeight="1">
      <c r="A35" s="23">
        <v>5.05</v>
      </c>
      <c r="B35" s="24" t="s">
        <v>50</v>
      </c>
      <c r="C35" s="69"/>
      <c r="D35" s="19">
        <v>22</v>
      </c>
      <c r="E35" s="25" t="s">
        <v>37</v>
      </c>
      <c r="F35" s="79">
        <v>932.44</v>
      </c>
      <c r="G35" s="72"/>
      <c r="H35" s="72"/>
      <c r="I35" s="73" t="s">
        <v>29</v>
      </c>
      <c r="J35" s="74">
        <f t="shared" si="4"/>
        <v>1</v>
      </c>
      <c r="K35" s="72" t="s">
        <v>30</v>
      </c>
      <c r="L35" s="72" t="s">
        <v>4</v>
      </c>
      <c r="M35" s="75"/>
      <c r="N35" s="76"/>
      <c r="O35" s="76"/>
      <c r="P35" s="77"/>
      <c r="Q35" s="76"/>
      <c r="R35" s="76"/>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8">
        <f t="shared" si="5"/>
        <v>20513.68</v>
      </c>
      <c r="BB35" s="47">
        <f t="shared" si="6"/>
        <v>20513.68</v>
      </c>
      <c r="BC35" s="48" t="str">
        <f t="shared" si="7"/>
        <v>INR  Twenty Thousand Five Hundred &amp; Thirteen  and Paise Sixty Eight Only</v>
      </c>
      <c r="IA35" s="15">
        <v>5.05</v>
      </c>
      <c r="IB35" s="15" t="s">
        <v>50</v>
      </c>
      <c r="ID35" s="15">
        <v>22</v>
      </c>
      <c r="IE35" s="16" t="s">
        <v>37</v>
      </c>
      <c r="IF35" s="16"/>
      <c r="IG35" s="16"/>
      <c r="IH35" s="16"/>
      <c r="II35" s="16"/>
    </row>
    <row r="36" spans="1:243" s="15" customFormat="1" ht="15.75">
      <c r="A36" s="23">
        <v>6</v>
      </c>
      <c r="B36" s="24" t="s">
        <v>90</v>
      </c>
      <c r="C36" s="69"/>
      <c r="D36" s="45"/>
      <c r="E36" s="45"/>
      <c r="F36" s="45"/>
      <c r="G36" s="45"/>
      <c r="H36" s="45"/>
      <c r="I36" s="45"/>
      <c r="J36" s="45"/>
      <c r="K36" s="45"/>
      <c r="L36" s="45"/>
      <c r="M36" s="45"/>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IA36" s="15">
        <v>6</v>
      </c>
      <c r="IB36" s="15" t="s">
        <v>90</v>
      </c>
      <c r="IE36" s="16"/>
      <c r="IF36" s="16"/>
      <c r="IG36" s="16"/>
      <c r="IH36" s="16"/>
      <c r="II36" s="16"/>
    </row>
    <row r="37" spans="1:243" s="15" customFormat="1" ht="126">
      <c r="A37" s="23">
        <v>6.01</v>
      </c>
      <c r="B37" s="24" t="s">
        <v>91</v>
      </c>
      <c r="C37" s="69"/>
      <c r="D37" s="45"/>
      <c r="E37" s="45"/>
      <c r="F37" s="45"/>
      <c r="G37" s="45"/>
      <c r="H37" s="45"/>
      <c r="I37" s="45"/>
      <c r="J37" s="45"/>
      <c r="K37" s="45"/>
      <c r="L37" s="45"/>
      <c r="M37" s="45"/>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IA37" s="15">
        <v>6.01</v>
      </c>
      <c r="IB37" s="15" t="s">
        <v>91</v>
      </c>
      <c r="IE37" s="16"/>
      <c r="IF37" s="16"/>
      <c r="IG37" s="16"/>
      <c r="IH37" s="16"/>
      <c r="II37" s="16"/>
    </row>
    <row r="38" spans="1:243" s="15" customFormat="1" ht="45" customHeight="1">
      <c r="A38" s="23">
        <v>6.02</v>
      </c>
      <c r="B38" s="24" t="s">
        <v>51</v>
      </c>
      <c r="C38" s="69"/>
      <c r="D38" s="19">
        <v>0.03</v>
      </c>
      <c r="E38" s="25" t="s">
        <v>40</v>
      </c>
      <c r="F38" s="79">
        <v>93573.74</v>
      </c>
      <c r="G38" s="72"/>
      <c r="H38" s="72"/>
      <c r="I38" s="73" t="s">
        <v>29</v>
      </c>
      <c r="J38" s="74">
        <f t="shared" si="4"/>
        <v>1</v>
      </c>
      <c r="K38" s="72" t="s">
        <v>30</v>
      </c>
      <c r="L38" s="72" t="s">
        <v>4</v>
      </c>
      <c r="M38" s="75"/>
      <c r="N38" s="76"/>
      <c r="O38" s="76"/>
      <c r="P38" s="77"/>
      <c r="Q38" s="76"/>
      <c r="R38" s="76"/>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8">
        <f t="shared" si="5"/>
        <v>2807.21</v>
      </c>
      <c r="BB38" s="47">
        <f t="shared" si="6"/>
        <v>2807.21</v>
      </c>
      <c r="BC38" s="48" t="str">
        <f t="shared" si="7"/>
        <v>INR  Two Thousand Eight Hundred &amp; Seven  and Paise Twenty One Only</v>
      </c>
      <c r="IA38" s="15">
        <v>6.02</v>
      </c>
      <c r="IB38" s="15" t="s">
        <v>51</v>
      </c>
      <c r="ID38" s="15">
        <v>0.03</v>
      </c>
      <c r="IE38" s="16" t="s">
        <v>40</v>
      </c>
      <c r="IF38" s="16"/>
      <c r="IG38" s="16"/>
      <c r="IH38" s="16"/>
      <c r="II38" s="16"/>
    </row>
    <row r="39" spans="1:243" s="15" customFormat="1" ht="94.5">
      <c r="A39" s="23">
        <v>6.03</v>
      </c>
      <c r="B39" s="24" t="s">
        <v>92</v>
      </c>
      <c r="C39" s="69"/>
      <c r="D39" s="45"/>
      <c r="E39" s="45"/>
      <c r="F39" s="45"/>
      <c r="G39" s="45"/>
      <c r="H39" s="45"/>
      <c r="I39" s="45"/>
      <c r="J39" s="45"/>
      <c r="K39" s="45"/>
      <c r="L39" s="45"/>
      <c r="M39" s="45"/>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IA39" s="15">
        <v>6.03</v>
      </c>
      <c r="IB39" s="15" t="s">
        <v>92</v>
      </c>
      <c r="IE39" s="16"/>
      <c r="IF39" s="16"/>
      <c r="IG39" s="16"/>
      <c r="IH39" s="16"/>
      <c r="II39" s="16"/>
    </row>
    <row r="40" spans="1:243" s="15" customFormat="1" ht="15.75" customHeight="1">
      <c r="A40" s="26">
        <v>6.04</v>
      </c>
      <c r="B40" s="24" t="s">
        <v>52</v>
      </c>
      <c r="C40" s="69"/>
      <c r="D40" s="45"/>
      <c r="E40" s="45"/>
      <c r="F40" s="45"/>
      <c r="G40" s="45"/>
      <c r="H40" s="45"/>
      <c r="I40" s="45"/>
      <c r="J40" s="45"/>
      <c r="K40" s="45"/>
      <c r="L40" s="45"/>
      <c r="M40" s="45"/>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IA40" s="15">
        <v>6.04</v>
      </c>
      <c r="IB40" s="15" t="s">
        <v>52</v>
      </c>
      <c r="IE40" s="16"/>
      <c r="IF40" s="16"/>
      <c r="IG40" s="16"/>
      <c r="IH40" s="16"/>
      <c r="II40" s="16"/>
    </row>
    <row r="41" spans="1:243" s="15" customFormat="1" ht="31.5" customHeight="1">
      <c r="A41" s="23">
        <v>6.05</v>
      </c>
      <c r="B41" s="24" t="s">
        <v>53</v>
      </c>
      <c r="C41" s="69"/>
      <c r="D41" s="19">
        <v>2</v>
      </c>
      <c r="E41" s="25" t="s">
        <v>37</v>
      </c>
      <c r="F41" s="79">
        <v>3909.16</v>
      </c>
      <c r="G41" s="72"/>
      <c r="H41" s="72"/>
      <c r="I41" s="73" t="s">
        <v>29</v>
      </c>
      <c r="J41" s="74">
        <f t="shared" si="4"/>
        <v>1</v>
      </c>
      <c r="K41" s="72" t="s">
        <v>30</v>
      </c>
      <c r="L41" s="72" t="s">
        <v>4</v>
      </c>
      <c r="M41" s="75"/>
      <c r="N41" s="76"/>
      <c r="O41" s="76"/>
      <c r="P41" s="77"/>
      <c r="Q41" s="76"/>
      <c r="R41" s="76"/>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8">
        <f t="shared" si="5"/>
        <v>7818.32</v>
      </c>
      <c r="BB41" s="47">
        <f t="shared" si="6"/>
        <v>7818.32</v>
      </c>
      <c r="BC41" s="48" t="str">
        <f t="shared" si="7"/>
        <v>INR  Seven Thousand Eight Hundred &amp; Eighteen  and Paise Thirty Two Only</v>
      </c>
      <c r="IA41" s="15">
        <v>6.05</v>
      </c>
      <c r="IB41" s="15" t="s">
        <v>53</v>
      </c>
      <c r="ID41" s="15">
        <v>2</v>
      </c>
      <c r="IE41" s="16" t="s">
        <v>37</v>
      </c>
      <c r="IF41" s="16"/>
      <c r="IG41" s="16"/>
      <c r="IH41" s="16"/>
      <c r="II41" s="16"/>
    </row>
    <row r="42" spans="1:243" s="15" customFormat="1" ht="110.25">
      <c r="A42" s="23">
        <v>6.06</v>
      </c>
      <c r="B42" s="24" t="s">
        <v>93</v>
      </c>
      <c r="C42" s="69"/>
      <c r="D42" s="19">
        <v>0.25</v>
      </c>
      <c r="E42" s="25" t="s">
        <v>37</v>
      </c>
      <c r="F42" s="79">
        <v>130.21</v>
      </c>
      <c r="G42" s="72"/>
      <c r="H42" s="72"/>
      <c r="I42" s="73" t="s">
        <v>29</v>
      </c>
      <c r="J42" s="74">
        <f t="shared" si="4"/>
        <v>1</v>
      </c>
      <c r="K42" s="72" t="s">
        <v>30</v>
      </c>
      <c r="L42" s="72" t="s">
        <v>4</v>
      </c>
      <c r="M42" s="75"/>
      <c r="N42" s="76"/>
      <c r="O42" s="76"/>
      <c r="P42" s="77"/>
      <c r="Q42" s="76"/>
      <c r="R42" s="76"/>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8">
        <f t="shared" si="5"/>
        <v>32.55</v>
      </c>
      <c r="BB42" s="47">
        <f t="shared" si="6"/>
        <v>32.55</v>
      </c>
      <c r="BC42" s="48" t="str">
        <f t="shared" si="7"/>
        <v>INR  Thirty Two and Paise Fifty Five Only</v>
      </c>
      <c r="IA42" s="15">
        <v>6.06</v>
      </c>
      <c r="IB42" s="15" t="s">
        <v>93</v>
      </c>
      <c r="ID42" s="15">
        <v>0.25</v>
      </c>
      <c r="IE42" s="16" t="s">
        <v>37</v>
      </c>
      <c r="IF42" s="16"/>
      <c r="IG42" s="16"/>
      <c r="IH42" s="16"/>
      <c r="II42" s="16"/>
    </row>
    <row r="43" spans="1:243" s="15" customFormat="1" ht="64.5" customHeight="1">
      <c r="A43" s="23">
        <v>6.07</v>
      </c>
      <c r="B43" s="24" t="s">
        <v>94</v>
      </c>
      <c r="C43" s="69"/>
      <c r="D43" s="45"/>
      <c r="E43" s="45"/>
      <c r="F43" s="45"/>
      <c r="G43" s="45"/>
      <c r="H43" s="45"/>
      <c r="I43" s="45"/>
      <c r="J43" s="45"/>
      <c r="K43" s="45"/>
      <c r="L43" s="45"/>
      <c r="M43" s="45"/>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IA43" s="15">
        <v>6.07</v>
      </c>
      <c r="IB43" s="15" t="s">
        <v>94</v>
      </c>
      <c r="IE43" s="16"/>
      <c r="IF43" s="16"/>
      <c r="IG43" s="16"/>
      <c r="IH43" s="16"/>
      <c r="II43" s="16"/>
    </row>
    <row r="44" spans="1:243" s="15" customFormat="1" ht="31.5" customHeight="1">
      <c r="A44" s="23">
        <v>6.08</v>
      </c>
      <c r="B44" s="24" t="s">
        <v>95</v>
      </c>
      <c r="C44" s="69"/>
      <c r="D44" s="19">
        <v>15</v>
      </c>
      <c r="E44" s="25" t="s">
        <v>48</v>
      </c>
      <c r="F44" s="79">
        <v>158.7</v>
      </c>
      <c r="G44" s="72"/>
      <c r="H44" s="72"/>
      <c r="I44" s="73" t="s">
        <v>29</v>
      </c>
      <c r="J44" s="74">
        <f t="shared" si="4"/>
        <v>1</v>
      </c>
      <c r="K44" s="72" t="s">
        <v>30</v>
      </c>
      <c r="L44" s="72" t="s">
        <v>4</v>
      </c>
      <c r="M44" s="75"/>
      <c r="N44" s="76"/>
      <c r="O44" s="76"/>
      <c r="P44" s="77"/>
      <c r="Q44" s="76"/>
      <c r="R44" s="76"/>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8">
        <f t="shared" si="5"/>
        <v>2380.5</v>
      </c>
      <c r="BB44" s="47">
        <f t="shared" si="6"/>
        <v>2380.5</v>
      </c>
      <c r="BC44" s="48" t="str">
        <f t="shared" si="7"/>
        <v>INR  Two Thousand Three Hundred &amp; Eighty  and Paise Fifty Only</v>
      </c>
      <c r="IA44" s="15">
        <v>6.08</v>
      </c>
      <c r="IB44" s="15" t="s">
        <v>95</v>
      </c>
      <c r="ID44" s="15">
        <v>15</v>
      </c>
      <c r="IE44" s="16" t="s">
        <v>48</v>
      </c>
      <c r="IF44" s="16"/>
      <c r="IG44" s="16"/>
      <c r="IH44" s="16"/>
      <c r="II44" s="16"/>
    </row>
    <row r="45" spans="1:243" s="15" customFormat="1" ht="110.25">
      <c r="A45" s="23">
        <v>6.09</v>
      </c>
      <c r="B45" s="24" t="s">
        <v>96</v>
      </c>
      <c r="C45" s="69"/>
      <c r="D45" s="19">
        <v>2</v>
      </c>
      <c r="E45" s="25" t="s">
        <v>37</v>
      </c>
      <c r="F45" s="79">
        <v>1301.8</v>
      </c>
      <c r="G45" s="72"/>
      <c r="H45" s="72"/>
      <c r="I45" s="73" t="s">
        <v>29</v>
      </c>
      <c r="J45" s="74">
        <f t="shared" si="4"/>
        <v>1</v>
      </c>
      <c r="K45" s="72" t="s">
        <v>30</v>
      </c>
      <c r="L45" s="72" t="s">
        <v>4</v>
      </c>
      <c r="M45" s="75"/>
      <c r="N45" s="76"/>
      <c r="O45" s="76"/>
      <c r="P45" s="77"/>
      <c r="Q45" s="76"/>
      <c r="R45" s="76"/>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8">
        <f t="shared" si="5"/>
        <v>2603.6</v>
      </c>
      <c r="BB45" s="47">
        <f t="shared" si="6"/>
        <v>2603.6</v>
      </c>
      <c r="BC45" s="48" t="str">
        <f t="shared" si="7"/>
        <v>INR  Two Thousand Six Hundred &amp; Three  and Paise Sixty Only</v>
      </c>
      <c r="IA45" s="15">
        <v>6.09</v>
      </c>
      <c r="IB45" s="15" t="s">
        <v>96</v>
      </c>
      <c r="ID45" s="15">
        <v>2</v>
      </c>
      <c r="IE45" s="16" t="s">
        <v>37</v>
      </c>
      <c r="IF45" s="16"/>
      <c r="IG45" s="16"/>
      <c r="IH45" s="16"/>
      <c r="II45" s="16"/>
    </row>
    <row r="46" spans="1:243" s="15" customFormat="1" ht="47.25">
      <c r="A46" s="26">
        <v>6.1</v>
      </c>
      <c r="B46" s="24" t="s">
        <v>97</v>
      </c>
      <c r="C46" s="69"/>
      <c r="D46" s="45"/>
      <c r="E46" s="45"/>
      <c r="F46" s="45"/>
      <c r="G46" s="45"/>
      <c r="H46" s="45"/>
      <c r="I46" s="45"/>
      <c r="J46" s="45"/>
      <c r="K46" s="45"/>
      <c r="L46" s="45"/>
      <c r="M46" s="45"/>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IA46" s="15">
        <v>6.1</v>
      </c>
      <c r="IB46" s="15" t="s">
        <v>97</v>
      </c>
      <c r="IE46" s="16"/>
      <c r="IF46" s="16"/>
      <c r="IG46" s="16"/>
      <c r="IH46" s="16"/>
      <c r="II46" s="16"/>
    </row>
    <row r="47" spans="1:243" s="15" customFormat="1" ht="30" customHeight="1">
      <c r="A47" s="23">
        <v>6.11</v>
      </c>
      <c r="B47" s="24" t="s">
        <v>98</v>
      </c>
      <c r="C47" s="69"/>
      <c r="D47" s="19">
        <v>6</v>
      </c>
      <c r="E47" s="25" t="s">
        <v>41</v>
      </c>
      <c r="F47" s="79">
        <v>145.46</v>
      </c>
      <c r="G47" s="72"/>
      <c r="H47" s="72"/>
      <c r="I47" s="73" t="s">
        <v>29</v>
      </c>
      <c r="J47" s="74">
        <f t="shared" si="4"/>
        <v>1</v>
      </c>
      <c r="K47" s="72" t="s">
        <v>30</v>
      </c>
      <c r="L47" s="72" t="s">
        <v>4</v>
      </c>
      <c r="M47" s="75"/>
      <c r="N47" s="76"/>
      <c r="O47" s="76"/>
      <c r="P47" s="77"/>
      <c r="Q47" s="76"/>
      <c r="R47" s="76"/>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8">
        <f t="shared" si="5"/>
        <v>872.76</v>
      </c>
      <c r="BB47" s="47">
        <f t="shared" si="6"/>
        <v>872.76</v>
      </c>
      <c r="BC47" s="48" t="str">
        <f t="shared" si="7"/>
        <v>INR  Eight Hundred &amp; Seventy Two  and Paise Seventy Six Only</v>
      </c>
      <c r="IA47" s="15">
        <v>6.11</v>
      </c>
      <c r="IB47" s="15" t="s">
        <v>98</v>
      </c>
      <c r="ID47" s="15">
        <v>6</v>
      </c>
      <c r="IE47" s="16" t="s">
        <v>41</v>
      </c>
      <c r="IF47" s="16"/>
      <c r="IG47" s="16"/>
      <c r="IH47" s="16"/>
      <c r="II47" s="16"/>
    </row>
    <row r="48" spans="1:243" s="15" customFormat="1" ht="63">
      <c r="A48" s="23">
        <v>6.12</v>
      </c>
      <c r="B48" s="24" t="s">
        <v>99</v>
      </c>
      <c r="C48" s="69"/>
      <c r="D48" s="45"/>
      <c r="E48" s="45"/>
      <c r="F48" s="45"/>
      <c r="G48" s="45"/>
      <c r="H48" s="45"/>
      <c r="I48" s="45"/>
      <c r="J48" s="45"/>
      <c r="K48" s="45"/>
      <c r="L48" s="45"/>
      <c r="M48" s="45"/>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IA48" s="15">
        <v>6.12</v>
      </c>
      <c r="IB48" s="15" t="s">
        <v>99</v>
      </c>
      <c r="IE48" s="16"/>
      <c r="IF48" s="16"/>
      <c r="IG48" s="16"/>
      <c r="IH48" s="16"/>
      <c r="II48" s="16"/>
    </row>
    <row r="49" spans="1:243" s="15" customFormat="1" ht="45">
      <c r="A49" s="23">
        <v>6.13</v>
      </c>
      <c r="B49" s="24" t="s">
        <v>100</v>
      </c>
      <c r="C49" s="69"/>
      <c r="D49" s="19">
        <v>5</v>
      </c>
      <c r="E49" s="25" t="s">
        <v>41</v>
      </c>
      <c r="F49" s="79">
        <v>53.53</v>
      </c>
      <c r="G49" s="72"/>
      <c r="H49" s="72"/>
      <c r="I49" s="73" t="s">
        <v>29</v>
      </c>
      <c r="J49" s="74">
        <f t="shared" si="4"/>
        <v>1</v>
      </c>
      <c r="K49" s="72" t="s">
        <v>30</v>
      </c>
      <c r="L49" s="72" t="s">
        <v>4</v>
      </c>
      <c r="M49" s="75"/>
      <c r="N49" s="76"/>
      <c r="O49" s="76"/>
      <c r="P49" s="77"/>
      <c r="Q49" s="76"/>
      <c r="R49" s="76"/>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8">
        <f t="shared" si="5"/>
        <v>267.65</v>
      </c>
      <c r="BB49" s="47">
        <f t="shared" si="6"/>
        <v>267.65</v>
      </c>
      <c r="BC49" s="48" t="str">
        <f t="shared" si="7"/>
        <v>INR  Two Hundred &amp; Sixty Seven  and Paise Sixty Five Only</v>
      </c>
      <c r="IA49" s="15">
        <v>6.13</v>
      </c>
      <c r="IB49" s="15" t="s">
        <v>100</v>
      </c>
      <c r="ID49" s="15">
        <v>5</v>
      </c>
      <c r="IE49" s="16" t="s">
        <v>41</v>
      </c>
      <c r="IF49" s="16"/>
      <c r="IG49" s="16"/>
      <c r="IH49" s="16"/>
      <c r="II49" s="16"/>
    </row>
    <row r="50" spans="1:243" s="15" customFormat="1" ht="30">
      <c r="A50" s="23">
        <v>6.14</v>
      </c>
      <c r="B50" s="24" t="s">
        <v>54</v>
      </c>
      <c r="C50" s="69"/>
      <c r="D50" s="19">
        <v>5</v>
      </c>
      <c r="E50" s="25" t="s">
        <v>41</v>
      </c>
      <c r="F50" s="79">
        <v>46.51</v>
      </c>
      <c r="G50" s="72"/>
      <c r="H50" s="72"/>
      <c r="I50" s="73" t="s">
        <v>29</v>
      </c>
      <c r="J50" s="74">
        <f t="shared" si="4"/>
        <v>1</v>
      </c>
      <c r="K50" s="72" t="s">
        <v>30</v>
      </c>
      <c r="L50" s="72" t="s">
        <v>4</v>
      </c>
      <c r="M50" s="75"/>
      <c r="N50" s="76"/>
      <c r="O50" s="76"/>
      <c r="P50" s="77"/>
      <c r="Q50" s="76"/>
      <c r="R50" s="76"/>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8">
        <f t="shared" si="5"/>
        <v>232.55</v>
      </c>
      <c r="BB50" s="47">
        <f t="shared" si="6"/>
        <v>232.55</v>
      </c>
      <c r="BC50" s="48" t="str">
        <f t="shared" si="7"/>
        <v>INR  Two Hundred &amp; Thirty Two  and Paise Fifty Five Only</v>
      </c>
      <c r="IA50" s="15">
        <v>6.14</v>
      </c>
      <c r="IB50" s="15" t="s">
        <v>54</v>
      </c>
      <c r="ID50" s="15">
        <v>5</v>
      </c>
      <c r="IE50" s="16" t="s">
        <v>41</v>
      </c>
      <c r="IF50" s="16"/>
      <c r="IG50" s="16"/>
      <c r="IH50" s="16"/>
      <c r="II50" s="16"/>
    </row>
    <row r="51" spans="1:243" s="15" customFormat="1" ht="33" customHeight="1">
      <c r="A51" s="23">
        <v>6.15</v>
      </c>
      <c r="B51" s="24" t="s">
        <v>55</v>
      </c>
      <c r="C51" s="69"/>
      <c r="D51" s="19">
        <v>10</v>
      </c>
      <c r="E51" s="25" t="s">
        <v>41</v>
      </c>
      <c r="F51" s="79">
        <v>34.28</v>
      </c>
      <c r="G51" s="72"/>
      <c r="H51" s="72"/>
      <c r="I51" s="73" t="s">
        <v>29</v>
      </c>
      <c r="J51" s="74">
        <f t="shared" si="4"/>
        <v>1</v>
      </c>
      <c r="K51" s="72" t="s">
        <v>30</v>
      </c>
      <c r="L51" s="72" t="s">
        <v>4</v>
      </c>
      <c r="M51" s="75"/>
      <c r="N51" s="76"/>
      <c r="O51" s="76"/>
      <c r="P51" s="77"/>
      <c r="Q51" s="76"/>
      <c r="R51" s="76"/>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8">
        <f t="shared" si="5"/>
        <v>342.8</v>
      </c>
      <c r="BB51" s="47">
        <f t="shared" si="6"/>
        <v>342.8</v>
      </c>
      <c r="BC51" s="48" t="str">
        <f t="shared" si="7"/>
        <v>INR  Three Hundred &amp; Forty Two  and Paise Eighty Only</v>
      </c>
      <c r="IA51" s="15">
        <v>6.15</v>
      </c>
      <c r="IB51" s="15" t="s">
        <v>55</v>
      </c>
      <c r="ID51" s="15">
        <v>10</v>
      </c>
      <c r="IE51" s="16" t="s">
        <v>41</v>
      </c>
      <c r="IF51" s="16"/>
      <c r="IG51" s="16"/>
      <c r="IH51" s="16"/>
      <c r="II51" s="16"/>
    </row>
    <row r="52" spans="1:243" s="15" customFormat="1" ht="63">
      <c r="A52" s="23">
        <v>6.16</v>
      </c>
      <c r="B52" s="24" t="s">
        <v>101</v>
      </c>
      <c r="C52" s="69"/>
      <c r="D52" s="45"/>
      <c r="E52" s="45"/>
      <c r="F52" s="45"/>
      <c r="G52" s="45"/>
      <c r="H52" s="45"/>
      <c r="I52" s="45"/>
      <c r="J52" s="45"/>
      <c r="K52" s="45"/>
      <c r="L52" s="45"/>
      <c r="M52" s="45"/>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IA52" s="15">
        <v>6.16</v>
      </c>
      <c r="IB52" s="15" t="s">
        <v>101</v>
      </c>
      <c r="IE52" s="16"/>
      <c r="IF52" s="16"/>
      <c r="IG52" s="16"/>
      <c r="IH52" s="16"/>
      <c r="II52" s="16"/>
    </row>
    <row r="53" spans="1:243" s="15" customFormat="1" ht="33" customHeight="1">
      <c r="A53" s="23">
        <v>6.17</v>
      </c>
      <c r="B53" s="24" t="s">
        <v>102</v>
      </c>
      <c r="C53" s="69"/>
      <c r="D53" s="19">
        <v>12</v>
      </c>
      <c r="E53" s="25" t="s">
        <v>41</v>
      </c>
      <c r="F53" s="79">
        <v>30.86</v>
      </c>
      <c r="G53" s="72"/>
      <c r="H53" s="72"/>
      <c r="I53" s="73" t="s">
        <v>29</v>
      </c>
      <c r="J53" s="74">
        <f t="shared" si="4"/>
        <v>1</v>
      </c>
      <c r="K53" s="72" t="s">
        <v>30</v>
      </c>
      <c r="L53" s="72" t="s">
        <v>4</v>
      </c>
      <c r="M53" s="75"/>
      <c r="N53" s="76"/>
      <c r="O53" s="76"/>
      <c r="P53" s="77"/>
      <c r="Q53" s="76"/>
      <c r="R53" s="76"/>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8">
        <f t="shared" si="5"/>
        <v>370.32</v>
      </c>
      <c r="BB53" s="47">
        <f t="shared" si="6"/>
        <v>370.32</v>
      </c>
      <c r="BC53" s="48" t="str">
        <f t="shared" si="7"/>
        <v>INR  Three Hundred &amp; Seventy  and Paise Thirty Two Only</v>
      </c>
      <c r="IA53" s="15">
        <v>6.17</v>
      </c>
      <c r="IB53" s="15" t="s">
        <v>102</v>
      </c>
      <c r="ID53" s="15">
        <v>12</v>
      </c>
      <c r="IE53" s="16" t="s">
        <v>41</v>
      </c>
      <c r="IF53" s="16"/>
      <c r="IG53" s="16"/>
      <c r="IH53" s="16"/>
      <c r="II53" s="16"/>
    </row>
    <row r="54" spans="1:243" s="15" customFormat="1" ht="45">
      <c r="A54" s="23">
        <v>6.18</v>
      </c>
      <c r="B54" s="24" t="s">
        <v>56</v>
      </c>
      <c r="C54" s="69"/>
      <c r="D54" s="19">
        <v>9</v>
      </c>
      <c r="E54" s="25" t="s">
        <v>41</v>
      </c>
      <c r="F54" s="79">
        <v>24.77</v>
      </c>
      <c r="G54" s="72"/>
      <c r="H54" s="72"/>
      <c r="I54" s="73" t="s">
        <v>29</v>
      </c>
      <c r="J54" s="74">
        <f t="shared" si="4"/>
        <v>1</v>
      </c>
      <c r="K54" s="72" t="s">
        <v>30</v>
      </c>
      <c r="L54" s="72" t="s">
        <v>4</v>
      </c>
      <c r="M54" s="75"/>
      <c r="N54" s="76"/>
      <c r="O54" s="76"/>
      <c r="P54" s="77"/>
      <c r="Q54" s="76"/>
      <c r="R54" s="76"/>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8">
        <f t="shared" si="5"/>
        <v>222.93</v>
      </c>
      <c r="BB54" s="47">
        <f t="shared" si="6"/>
        <v>222.93</v>
      </c>
      <c r="BC54" s="48" t="str">
        <f t="shared" si="7"/>
        <v>INR  Two Hundred &amp; Twenty Two  and Paise Ninety Three Only</v>
      </c>
      <c r="IA54" s="15">
        <v>6.18</v>
      </c>
      <c r="IB54" s="15" t="s">
        <v>56</v>
      </c>
      <c r="ID54" s="15">
        <v>9</v>
      </c>
      <c r="IE54" s="16" t="s">
        <v>41</v>
      </c>
      <c r="IF54" s="16"/>
      <c r="IG54" s="16"/>
      <c r="IH54" s="16"/>
      <c r="II54" s="16"/>
    </row>
    <row r="55" spans="1:243" s="15" customFormat="1" ht="94.5">
      <c r="A55" s="23">
        <v>6.19</v>
      </c>
      <c r="B55" s="24" t="s">
        <v>103</v>
      </c>
      <c r="C55" s="69"/>
      <c r="D55" s="45"/>
      <c r="E55" s="45"/>
      <c r="F55" s="45"/>
      <c r="G55" s="45"/>
      <c r="H55" s="45"/>
      <c r="I55" s="45"/>
      <c r="J55" s="45"/>
      <c r="K55" s="45"/>
      <c r="L55" s="45"/>
      <c r="M55" s="45"/>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IA55" s="15">
        <v>6.19</v>
      </c>
      <c r="IB55" s="15" t="s">
        <v>103</v>
      </c>
      <c r="IE55" s="16"/>
      <c r="IF55" s="16"/>
      <c r="IG55" s="16"/>
      <c r="IH55" s="16"/>
      <c r="II55" s="16"/>
    </row>
    <row r="56" spans="1:243" s="15" customFormat="1" ht="33" customHeight="1">
      <c r="A56" s="26">
        <v>6.2</v>
      </c>
      <c r="B56" s="24" t="s">
        <v>54</v>
      </c>
      <c r="C56" s="69"/>
      <c r="D56" s="19">
        <v>4</v>
      </c>
      <c r="E56" s="25" t="s">
        <v>41</v>
      </c>
      <c r="F56" s="79">
        <v>66.24</v>
      </c>
      <c r="G56" s="72"/>
      <c r="H56" s="72"/>
      <c r="I56" s="73" t="s">
        <v>29</v>
      </c>
      <c r="J56" s="74">
        <f t="shared" si="4"/>
        <v>1</v>
      </c>
      <c r="K56" s="72" t="s">
        <v>30</v>
      </c>
      <c r="L56" s="72" t="s">
        <v>4</v>
      </c>
      <c r="M56" s="75"/>
      <c r="N56" s="76"/>
      <c r="O56" s="76"/>
      <c r="P56" s="77"/>
      <c r="Q56" s="76"/>
      <c r="R56" s="76"/>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8">
        <f t="shared" si="5"/>
        <v>264.96</v>
      </c>
      <c r="BB56" s="47">
        <f t="shared" si="6"/>
        <v>264.96</v>
      </c>
      <c r="BC56" s="48" t="str">
        <f t="shared" si="7"/>
        <v>INR  Two Hundred &amp; Sixty Four  and Paise Ninety Six Only</v>
      </c>
      <c r="IA56" s="15">
        <v>6.2</v>
      </c>
      <c r="IB56" s="15" t="s">
        <v>54</v>
      </c>
      <c r="ID56" s="15">
        <v>4</v>
      </c>
      <c r="IE56" s="16" t="s">
        <v>41</v>
      </c>
      <c r="IF56" s="16"/>
      <c r="IG56" s="16"/>
      <c r="IH56" s="16"/>
      <c r="II56" s="16"/>
    </row>
    <row r="57" spans="1:243" s="15" customFormat="1" ht="94.5">
      <c r="A57" s="23">
        <v>6.21</v>
      </c>
      <c r="B57" s="24" t="s">
        <v>104</v>
      </c>
      <c r="C57" s="69"/>
      <c r="D57" s="45"/>
      <c r="E57" s="45"/>
      <c r="F57" s="45"/>
      <c r="G57" s="45"/>
      <c r="H57" s="45"/>
      <c r="I57" s="45"/>
      <c r="J57" s="45"/>
      <c r="K57" s="45"/>
      <c r="L57" s="45"/>
      <c r="M57" s="45"/>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IA57" s="15">
        <v>6.21</v>
      </c>
      <c r="IB57" s="15" t="s">
        <v>104</v>
      </c>
      <c r="IE57" s="16"/>
      <c r="IF57" s="16"/>
      <c r="IG57" s="16"/>
      <c r="IH57" s="16"/>
      <c r="II57" s="16"/>
    </row>
    <row r="58" spans="1:243" s="15" customFormat="1" ht="30">
      <c r="A58" s="23">
        <v>6.22</v>
      </c>
      <c r="B58" s="24" t="s">
        <v>56</v>
      </c>
      <c r="C58" s="69"/>
      <c r="D58" s="19">
        <v>4</v>
      </c>
      <c r="E58" s="25" t="s">
        <v>41</v>
      </c>
      <c r="F58" s="79">
        <v>46.69</v>
      </c>
      <c r="G58" s="72"/>
      <c r="H58" s="72"/>
      <c r="I58" s="73" t="s">
        <v>29</v>
      </c>
      <c r="J58" s="74">
        <f t="shared" si="4"/>
        <v>1</v>
      </c>
      <c r="K58" s="72" t="s">
        <v>30</v>
      </c>
      <c r="L58" s="72" t="s">
        <v>4</v>
      </c>
      <c r="M58" s="75"/>
      <c r="N58" s="76"/>
      <c r="O58" s="76"/>
      <c r="P58" s="77"/>
      <c r="Q58" s="76"/>
      <c r="R58" s="76"/>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8">
        <f t="shared" si="5"/>
        <v>186.76</v>
      </c>
      <c r="BB58" s="47">
        <f t="shared" si="6"/>
        <v>186.76</v>
      </c>
      <c r="BC58" s="48" t="str">
        <f t="shared" si="7"/>
        <v>INR  One Hundred &amp; Eighty Six  and Paise Seventy Six Only</v>
      </c>
      <c r="IA58" s="15">
        <v>6.22</v>
      </c>
      <c r="IB58" s="15" t="s">
        <v>56</v>
      </c>
      <c r="ID58" s="15">
        <v>4</v>
      </c>
      <c r="IE58" s="16" t="s">
        <v>41</v>
      </c>
      <c r="IF58" s="16"/>
      <c r="IG58" s="16"/>
      <c r="IH58" s="16"/>
      <c r="II58" s="16"/>
    </row>
    <row r="59" spans="1:243" s="15" customFormat="1" ht="110.25">
      <c r="A59" s="23">
        <v>6.23</v>
      </c>
      <c r="B59" s="24" t="s">
        <v>105</v>
      </c>
      <c r="C59" s="69"/>
      <c r="D59" s="45"/>
      <c r="E59" s="45"/>
      <c r="F59" s="45"/>
      <c r="G59" s="45"/>
      <c r="H59" s="45"/>
      <c r="I59" s="45"/>
      <c r="J59" s="45"/>
      <c r="K59" s="45"/>
      <c r="L59" s="45"/>
      <c r="M59" s="45"/>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IA59" s="15">
        <v>6.23</v>
      </c>
      <c r="IB59" s="15" t="s">
        <v>105</v>
      </c>
      <c r="IE59" s="16"/>
      <c r="IF59" s="16"/>
      <c r="IG59" s="16"/>
      <c r="IH59" s="16"/>
      <c r="II59" s="16"/>
    </row>
    <row r="60" spans="1:243" s="15" customFormat="1" ht="45">
      <c r="A60" s="23">
        <v>6.24</v>
      </c>
      <c r="B60" s="24" t="s">
        <v>106</v>
      </c>
      <c r="C60" s="69"/>
      <c r="D60" s="19">
        <v>6</v>
      </c>
      <c r="E60" s="25" t="s">
        <v>41</v>
      </c>
      <c r="F60" s="79">
        <v>54.58</v>
      </c>
      <c r="G60" s="72"/>
      <c r="H60" s="72"/>
      <c r="I60" s="73" t="s">
        <v>29</v>
      </c>
      <c r="J60" s="74">
        <f t="shared" si="4"/>
        <v>1</v>
      </c>
      <c r="K60" s="72" t="s">
        <v>30</v>
      </c>
      <c r="L60" s="72" t="s">
        <v>4</v>
      </c>
      <c r="M60" s="75"/>
      <c r="N60" s="76"/>
      <c r="O60" s="76"/>
      <c r="P60" s="77"/>
      <c r="Q60" s="76"/>
      <c r="R60" s="76"/>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8">
        <f t="shared" si="5"/>
        <v>327.48</v>
      </c>
      <c r="BB60" s="47">
        <f t="shared" si="6"/>
        <v>327.48</v>
      </c>
      <c r="BC60" s="48" t="str">
        <f t="shared" si="7"/>
        <v>INR  Three Hundred &amp; Twenty Seven  and Paise Forty Eight Only</v>
      </c>
      <c r="IA60" s="15">
        <v>6.24</v>
      </c>
      <c r="IB60" s="15" t="s">
        <v>106</v>
      </c>
      <c r="ID60" s="15">
        <v>6</v>
      </c>
      <c r="IE60" s="16" t="s">
        <v>41</v>
      </c>
      <c r="IF60" s="16"/>
      <c r="IG60" s="16"/>
      <c r="IH60" s="16"/>
      <c r="II60" s="16"/>
    </row>
    <row r="61" spans="1:243" s="15" customFormat="1" ht="187.5" customHeight="1">
      <c r="A61" s="23">
        <v>6.25</v>
      </c>
      <c r="B61" s="24" t="s">
        <v>107</v>
      </c>
      <c r="C61" s="69"/>
      <c r="D61" s="45"/>
      <c r="E61" s="45"/>
      <c r="F61" s="45"/>
      <c r="G61" s="45"/>
      <c r="H61" s="45"/>
      <c r="I61" s="45"/>
      <c r="J61" s="45"/>
      <c r="K61" s="45"/>
      <c r="L61" s="45"/>
      <c r="M61" s="45"/>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IA61" s="15">
        <v>6.25</v>
      </c>
      <c r="IB61" s="15" t="s">
        <v>107</v>
      </c>
      <c r="IE61" s="16"/>
      <c r="IF61" s="16"/>
      <c r="IG61" s="16"/>
      <c r="IH61" s="16"/>
      <c r="II61" s="16"/>
    </row>
    <row r="62" spans="1:243" s="15" customFormat="1" ht="31.5">
      <c r="A62" s="23">
        <v>6.26</v>
      </c>
      <c r="B62" s="24" t="s">
        <v>108</v>
      </c>
      <c r="C62" s="69"/>
      <c r="D62" s="19">
        <v>10</v>
      </c>
      <c r="E62" s="25" t="s">
        <v>38</v>
      </c>
      <c r="F62" s="79">
        <v>203.9</v>
      </c>
      <c r="G62" s="72"/>
      <c r="H62" s="72"/>
      <c r="I62" s="73" t="s">
        <v>29</v>
      </c>
      <c r="J62" s="74">
        <f t="shared" si="4"/>
        <v>1</v>
      </c>
      <c r="K62" s="72" t="s">
        <v>30</v>
      </c>
      <c r="L62" s="72" t="s">
        <v>4</v>
      </c>
      <c r="M62" s="75"/>
      <c r="N62" s="76"/>
      <c r="O62" s="76"/>
      <c r="P62" s="77"/>
      <c r="Q62" s="76"/>
      <c r="R62" s="76"/>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8">
        <f t="shared" si="5"/>
        <v>2039</v>
      </c>
      <c r="BB62" s="47">
        <f t="shared" si="6"/>
        <v>2039</v>
      </c>
      <c r="BC62" s="48" t="str">
        <f t="shared" si="7"/>
        <v>INR  Two Thousand  &amp;Thirty Nine  Only</v>
      </c>
      <c r="IA62" s="15">
        <v>6.26</v>
      </c>
      <c r="IB62" s="15" t="s">
        <v>108</v>
      </c>
      <c r="ID62" s="15">
        <v>10</v>
      </c>
      <c r="IE62" s="16" t="s">
        <v>38</v>
      </c>
      <c r="IF62" s="16"/>
      <c r="IG62" s="16"/>
      <c r="IH62" s="16"/>
      <c r="II62" s="16"/>
    </row>
    <row r="63" spans="1:243" s="15" customFormat="1" ht="31.5">
      <c r="A63" s="23">
        <v>6.27</v>
      </c>
      <c r="B63" s="24" t="s">
        <v>109</v>
      </c>
      <c r="C63" s="69"/>
      <c r="D63" s="45"/>
      <c r="E63" s="45"/>
      <c r="F63" s="45"/>
      <c r="G63" s="45"/>
      <c r="H63" s="45"/>
      <c r="I63" s="45"/>
      <c r="J63" s="45"/>
      <c r="K63" s="45"/>
      <c r="L63" s="45"/>
      <c r="M63" s="45"/>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IA63" s="15">
        <v>6.27</v>
      </c>
      <c r="IB63" s="15" t="s">
        <v>109</v>
      </c>
      <c r="IE63" s="16"/>
      <c r="IF63" s="16"/>
      <c r="IG63" s="16"/>
      <c r="IH63" s="16"/>
      <c r="II63" s="16"/>
    </row>
    <row r="64" spans="1:243" s="15" customFormat="1" ht="409.5">
      <c r="A64" s="23">
        <v>6.28</v>
      </c>
      <c r="B64" s="24" t="s">
        <v>110</v>
      </c>
      <c r="C64" s="69"/>
      <c r="D64" s="19">
        <v>3</v>
      </c>
      <c r="E64" s="25" t="s">
        <v>37</v>
      </c>
      <c r="F64" s="79">
        <v>1570.06</v>
      </c>
      <c r="G64" s="72"/>
      <c r="H64" s="72"/>
      <c r="I64" s="73" t="s">
        <v>29</v>
      </c>
      <c r="J64" s="74">
        <f t="shared" si="4"/>
        <v>1</v>
      </c>
      <c r="K64" s="72" t="s">
        <v>30</v>
      </c>
      <c r="L64" s="72" t="s">
        <v>4</v>
      </c>
      <c r="M64" s="75"/>
      <c r="N64" s="76"/>
      <c r="O64" s="76"/>
      <c r="P64" s="77"/>
      <c r="Q64" s="76"/>
      <c r="R64" s="76"/>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8">
        <f t="shared" si="5"/>
        <v>4710.18</v>
      </c>
      <c r="BB64" s="47">
        <f t="shared" si="6"/>
        <v>4710.18</v>
      </c>
      <c r="BC64" s="48" t="str">
        <f t="shared" si="7"/>
        <v>INR  Four Thousand Seven Hundred &amp; Ten  and Paise Eighteen Only</v>
      </c>
      <c r="IA64" s="15">
        <v>6.28</v>
      </c>
      <c r="IB64" s="15" t="s">
        <v>110</v>
      </c>
      <c r="ID64" s="15">
        <v>3</v>
      </c>
      <c r="IE64" s="16" t="s">
        <v>37</v>
      </c>
      <c r="IF64" s="16"/>
      <c r="IG64" s="16"/>
      <c r="IH64" s="16"/>
      <c r="II64" s="16"/>
    </row>
    <row r="65" spans="1:243" s="15" customFormat="1" ht="110.25">
      <c r="A65" s="23">
        <v>6.29</v>
      </c>
      <c r="B65" s="24" t="s">
        <v>111</v>
      </c>
      <c r="C65" s="69"/>
      <c r="D65" s="45"/>
      <c r="E65" s="45"/>
      <c r="F65" s="45"/>
      <c r="G65" s="45"/>
      <c r="H65" s="45"/>
      <c r="I65" s="45"/>
      <c r="J65" s="45"/>
      <c r="K65" s="45"/>
      <c r="L65" s="45"/>
      <c r="M65" s="45"/>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IA65" s="15">
        <v>6.29</v>
      </c>
      <c r="IB65" s="15" t="s">
        <v>111</v>
      </c>
      <c r="IE65" s="16"/>
      <c r="IF65" s="16"/>
      <c r="IG65" s="16"/>
      <c r="IH65" s="16"/>
      <c r="II65" s="16"/>
    </row>
    <row r="66" spans="1:243" s="15" customFormat="1" ht="15.75">
      <c r="A66" s="26">
        <v>6.3</v>
      </c>
      <c r="B66" s="24" t="s">
        <v>112</v>
      </c>
      <c r="C66" s="69"/>
      <c r="D66" s="45"/>
      <c r="E66" s="45"/>
      <c r="F66" s="45"/>
      <c r="G66" s="45"/>
      <c r="H66" s="45"/>
      <c r="I66" s="45"/>
      <c r="J66" s="45"/>
      <c r="K66" s="45"/>
      <c r="L66" s="45"/>
      <c r="M66" s="45"/>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IA66" s="15">
        <v>6.3</v>
      </c>
      <c r="IB66" s="15" t="s">
        <v>112</v>
      </c>
      <c r="IE66" s="16"/>
      <c r="IF66" s="16"/>
      <c r="IG66" s="16"/>
      <c r="IH66" s="16"/>
      <c r="II66" s="16"/>
    </row>
    <row r="67" spans="1:243" s="15" customFormat="1" ht="31.5">
      <c r="A67" s="23">
        <v>6.31</v>
      </c>
      <c r="B67" s="24" t="s">
        <v>113</v>
      </c>
      <c r="C67" s="69"/>
      <c r="D67" s="45"/>
      <c r="E67" s="45"/>
      <c r="F67" s="45"/>
      <c r="G67" s="45"/>
      <c r="H67" s="45"/>
      <c r="I67" s="45"/>
      <c r="J67" s="45"/>
      <c r="K67" s="45"/>
      <c r="L67" s="45"/>
      <c r="M67" s="45"/>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IA67" s="15">
        <v>6.31</v>
      </c>
      <c r="IB67" s="15" t="s">
        <v>113</v>
      </c>
      <c r="IE67" s="16"/>
      <c r="IF67" s="16"/>
      <c r="IG67" s="16"/>
      <c r="IH67" s="16"/>
      <c r="II67" s="16"/>
    </row>
    <row r="68" spans="1:243" s="15" customFormat="1" ht="45">
      <c r="A68" s="23">
        <v>6.32</v>
      </c>
      <c r="B68" s="24" t="s">
        <v>52</v>
      </c>
      <c r="C68" s="69"/>
      <c r="D68" s="19">
        <v>4</v>
      </c>
      <c r="E68" s="25" t="s">
        <v>37</v>
      </c>
      <c r="F68" s="79">
        <v>3932.18</v>
      </c>
      <c r="G68" s="72"/>
      <c r="H68" s="72"/>
      <c r="I68" s="73" t="s">
        <v>29</v>
      </c>
      <c r="J68" s="74">
        <f t="shared" si="4"/>
        <v>1</v>
      </c>
      <c r="K68" s="72" t="s">
        <v>30</v>
      </c>
      <c r="L68" s="72" t="s">
        <v>4</v>
      </c>
      <c r="M68" s="75"/>
      <c r="N68" s="76"/>
      <c r="O68" s="76"/>
      <c r="P68" s="77"/>
      <c r="Q68" s="76"/>
      <c r="R68" s="76"/>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8">
        <f t="shared" si="5"/>
        <v>15728.72</v>
      </c>
      <c r="BB68" s="47">
        <f t="shared" si="6"/>
        <v>15728.72</v>
      </c>
      <c r="BC68" s="48" t="str">
        <f t="shared" si="7"/>
        <v>INR  Fifteen Thousand Seven Hundred &amp; Twenty Eight  and Paise Seventy Two Only</v>
      </c>
      <c r="IA68" s="15">
        <v>6.32</v>
      </c>
      <c r="IB68" s="15" t="s">
        <v>52</v>
      </c>
      <c r="ID68" s="15">
        <v>4</v>
      </c>
      <c r="IE68" s="16" t="s">
        <v>37</v>
      </c>
      <c r="IF68" s="16"/>
      <c r="IG68" s="16"/>
      <c r="IH68" s="16"/>
      <c r="II68" s="16"/>
    </row>
    <row r="69" spans="1:243" s="15" customFormat="1" ht="94.5" customHeight="1">
      <c r="A69" s="23">
        <v>6.33</v>
      </c>
      <c r="B69" s="24" t="s">
        <v>114</v>
      </c>
      <c r="C69" s="69"/>
      <c r="D69" s="19">
        <v>8</v>
      </c>
      <c r="E69" s="25" t="s">
        <v>204</v>
      </c>
      <c r="F69" s="79">
        <v>12.51</v>
      </c>
      <c r="G69" s="72"/>
      <c r="H69" s="72"/>
      <c r="I69" s="73" t="s">
        <v>29</v>
      </c>
      <c r="J69" s="74">
        <f t="shared" si="4"/>
        <v>1</v>
      </c>
      <c r="K69" s="72" t="s">
        <v>30</v>
      </c>
      <c r="L69" s="72" t="s">
        <v>4</v>
      </c>
      <c r="M69" s="75"/>
      <c r="N69" s="76"/>
      <c r="O69" s="76"/>
      <c r="P69" s="77"/>
      <c r="Q69" s="76"/>
      <c r="R69" s="76"/>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8">
        <f t="shared" si="5"/>
        <v>100.08</v>
      </c>
      <c r="BB69" s="47">
        <f t="shared" si="6"/>
        <v>100.08</v>
      </c>
      <c r="BC69" s="48" t="str">
        <f t="shared" si="7"/>
        <v>INR  One Hundred    and Paise Eight Only</v>
      </c>
      <c r="IA69" s="15">
        <v>6.33</v>
      </c>
      <c r="IB69" s="80" t="s">
        <v>114</v>
      </c>
      <c r="ID69" s="15">
        <v>8</v>
      </c>
      <c r="IE69" s="16" t="s">
        <v>204</v>
      </c>
      <c r="IF69" s="16"/>
      <c r="IG69" s="16"/>
      <c r="IH69" s="16"/>
      <c r="II69" s="16"/>
    </row>
    <row r="70" spans="1:243" s="15" customFormat="1" ht="15.75">
      <c r="A70" s="23">
        <v>7</v>
      </c>
      <c r="B70" s="24" t="s">
        <v>115</v>
      </c>
      <c r="C70" s="69"/>
      <c r="D70" s="45"/>
      <c r="E70" s="45"/>
      <c r="F70" s="45"/>
      <c r="G70" s="45"/>
      <c r="H70" s="45"/>
      <c r="I70" s="45"/>
      <c r="J70" s="45"/>
      <c r="K70" s="45"/>
      <c r="L70" s="45"/>
      <c r="M70" s="45"/>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IA70" s="15">
        <v>7</v>
      </c>
      <c r="IB70" s="15" t="s">
        <v>115</v>
      </c>
      <c r="IE70" s="16"/>
      <c r="IF70" s="16"/>
      <c r="IG70" s="16"/>
      <c r="IH70" s="16"/>
      <c r="II70" s="16"/>
    </row>
    <row r="71" spans="1:243" s="15" customFormat="1" ht="94.5">
      <c r="A71" s="23">
        <v>7.01</v>
      </c>
      <c r="B71" s="24" t="s">
        <v>116</v>
      </c>
      <c r="C71" s="69"/>
      <c r="D71" s="19">
        <v>57</v>
      </c>
      <c r="E71" s="25" t="s">
        <v>48</v>
      </c>
      <c r="F71" s="79">
        <v>68.57</v>
      </c>
      <c r="G71" s="72"/>
      <c r="H71" s="72"/>
      <c r="I71" s="73" t="s">
        <v>29</v>
      </c>
      <c r="J71" s="74">
        <f t="shared" si="4"/>
        <v>1</v>
      </c>
      <c r="K71" s="72" t="s">
        <v>30</v>
      </c>
      <c r="L71" s="72" t="s">
        <v>4</v>
      </c>
      <c r="M71" s="75"/>
      <c r="N71" s="76"/>
      <c r="O71" s="76"/>
      <c r="P71" s="77"/>
      <c r="Q71" s="76"/>
      <c r="R71" s="76"/>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8">
        <f t="shared" si="5"/>
        <v>3908.49</v>
      </c>
      <c r="BB71" s="47">
        <f t="shared" si="6"/>
        <v>3908.49</v>
      </c>
      <c r="BC71" s="48" t="str">
        <f t="shared" si="7"/>
        <v>INR  Three Thousand Nine Hundred &amp; Eight  and Paise Forty Nine Only</v>
      </c>
      <c r="IA71" s="15">
        <v>7.01</v>
      </c>
      <c r="IB71" s="15" t="s">
        <v>116</v>
      </c>
      <c r="ID71" s="15">
        <v>57</v>
      </c>
      <c r="IE71" s="16" t="s">
        <v>48</v>
      </c>
      <c r="IF71" s="16"/>
      <c r="IG71" s="16"/>
      <c r="IH71" s="16"/>
      <c r="II71" s="16"/>
    </row>
    <row r="72" spans="1:243" s="15" customFormat="1" ht="110.25">
      <c r="A72" s="23">
        <v>7.02</v>
      </c>
      <c r="B72" s="24" t="s">
        <v>117</v>
      </c>
      <c r="C72" s="69"/>
      <c r="D72" s="45"/>
      <c r="E72" s="45"/>
      <c r="F72" s="45"/>
      <c r="G72" s="45"/>
      <c r="H72" s="45"/>
      <c r="I72" s="45"/>
      <c r="J72" s="45"/>
      <c r="K72" s="45"/>
      <c r="L72" s="45"/>
      <c r="M72" s="45"/>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IA72" s="15">
        <v>7.02</v>
      </c>
      <c r="IB72" s="15" t="s">
        <v>117</v>
      </c>
      <c r="IE72" s="16"/>
      <c r="IF72" s="16"/>
      <c r="IG72" s="16"/>
      <c r="IH72" s="16"/>
      <c r="II72" s="16"/>
    </row>
    <row r="73" spans="1:243" s="15" customFormat="1" ht="78.75">
      <c r="A73" s="23">
        <v>7.03</v>
      </c>
      <c r="B73" s="24" t="s">
        <v>118</v>
      </c>
      <c r="C73" s="69"/>
      <c r="D73" s="19">
        <v>53</v>
      </c>
      <c r="E73" s="25" t="s">
        <v>48</v>
      </c>
      <c r="F73" s="79">
        <v>100.53</v>
      </c>
      <c r="G73" s="72"/>
      <c r="H73" s="72"/>
      <c r="I73" s="73" t="s">
        <v>29</v>
      </c>
      <c r="J73" s="74">
        <f t="shared" si="4"/>
        <v>1</v>
      </c>
      <c r="K73" s="72" t="s">
        <v>30</v>
      </c>
      <c r="L73" s="72" t="s">
        <v>4</v>
      </c>
      <c r="M73" s="75"/>
      <c r="N73" s="76"/>
      <c r="O73" s="76"/>
      <c r="P73" s="77"/>
      <c r="Q73" s="76"/>
      <c r="R73" s="76"/>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8">
        <f t="shared" si="5"/>
        <v>5328.09</v>
      </c>
      <c r="BB73" s="47">
        <f t="shared" si="6"/>
        <v>5328.09</v>
      </c>
      <c r="BC73" s="48" t="str">
        <f t="shared" si="7"/>
        <v>INR  Five Thousand Three Hundred &amp; Twenty Eight  and Paise Nine Only</v>
      </c>
      <c r="IA73" s="15">
        <v>7.03</v>
      </c>
      <c r="IB73" s="15" t="s">
        <v>118</v>
      </c>
      <c r="ID73" s="15">
        <v>53</v>
      </c>
      <c r="IE73" s="16" t="s">
        <v>48</v>
      </c>
      <c r="IF73" s="16"/>
      <c r="IG73" s="16"/>
      <c r="IH73" s="16"/>
      <c r="II73" s="16"/>
    </row>
    <row r="74" spans="1:243" s="15" customFormat="1" ht="63">
      <c r="A74" s="23">
        <v>7.04</v>
      </c>
      <c r="B74" s="24" t="s">
        <v>119</v>
      </c>
      <c r="C74" s="69"/>
      <c r="D74" s="45"/>
      <c r="E74" s="45"/>
      <c r="F74" s="45"/>
      <c r="G74" s="45"/>
      <c r="H74" s="45"/>
      <c r="I74" s="45"/>
      <c r="J74" s="45"/>
      <c r="K74" s="45"/>
      <c r="L74" s="45"/>
      <c r="M74" s="45"/>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IA74" s="15">
        <v>7.04</v>
      </c>
      <c r="IB74" s="15" t="s">
        <v>119</v>
      </c>
      <c r="IE74" s="16"/>
      <c r="IF74" s="16"/>
      <c r="IG74" s="16"/>
      <c r="IH74" s="16"/>
      <c r="II74" s="16"/>
    </row>
    <row r="75" spans="1:243" s="15" customFormat="1" ht="47.25">
      <c r="A75" s="23">
        <v>7.05</v>
      </c>
      <c r="B75" s="24" t="s">
        <v>120</v>
      </c>
      <c r="C75" s="69"/>
      <c r="D75" s="19">
        <v>4.5</v>
      </c>
      <c r="E75" s="25" t="s">
        <v>37</v>
      </c>
      <c r="F75" s="79">
        <v>851.86</v>
      </c>
      <c r="G75" s="72"/>
      <c r="H75" s="72"/>
      <c r="I75" s="73" t="s">
        <v>29</v>
      </c>
      <c r="J75" s="74">
        <f t="shared" si="4"/>
        <v>1</v>
      </c>
      <c r="K75" s="72" t="s">
        <v>30</v>
      </c>
      <c r="L75" s="72" t="s">
        <v>4</v>
      </c>
      <c r="M75" s="75"/>
      <c r="N75" s="76"/>
      <c r="O75" s="76"/>
      <c r="P75" s="77"/>
      <c r="Q75" s="76"/>
      <c r="R75" s="76"/>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8">
        <f t="shared" si="5"/>
        <v>3833.37</v>
      </c>
      <c r="BB75" s="47">
        <f t="shared" si="6"/>
        <v>3833.37</v>
      </c>
      <c r="BC75" s="48" t="str">
        <f t="shared" si="7"/>
        <v>INR  Three Thousand Eight Hundred &amp; Thirty Three  and Paise Thirty Seven Only</v>
      </c>
      <c r="IA75" s="15">
        <v>7.05</v>
      </c>
      <c r="IB75" s="15" t="s">
        <v>120</v>
      </c>
      <c r="ID75" s="15">
        <v>4.5</v>
      </c>
      <c r="IE75" s="16" t="s">
        <v>37</v>
      </c>
      <c r="IF75" s="16"/>
      <c r="IG75" s="16"/>
      <c r="IH75" s="16"/>
      <c r="II75" s="16"/>
    </row>
    <row r="76" spans="1:243" s="15" customFormat="1" ht="15.75">
      <c r="A76" s="23">
        <v>8</v>
      </c>
      <c r="B76" s="24" t="s">
        <v>121</v>
      </c>
      <c r="C76" s="69"/>
      <c r="D76" s="45"/>
      <c r="E76" s="45"/>
      <c r="F76" s="45"/>
      <c r="G76" s="45"/>
      <c r="H76" s="45"/>
      <c r="I76" s="45"/>
      <c r="J76" s="45"/>
      <c r="K76" s="45"/>
      <c r="L76" s="45"/>
      <c r="M76" s="45"/>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IA76" s="15">
        <v>8</v>
      </c>
      <c r="IB76" s="15" t="s">
        <v>121</v>
      </c>
      <c r="IE76" s="16"/>
      <c r="IF76" s="16"/>
      <c r="IG76" s="16"/>
      <c r="IH76" s="16"/>
      <c r="II76" s="16"/>
    </row>
    <row r="77" spans="1:243" s="15" customFormat="1" ht="204.75">
      <c r="A77" s="23">
        <v>8.01</v>
      </c>
      <c r="B77" s="24" t="s">
        <v>57</v>
      </c>
      <c r="C77" s="69"/>
      <c r="D77" s="19">
        <v>5.5</v>
      </c>
      <c r="E77" s="25" t="s">
        <v>37</v>
      </c>
      <c r="F77" s="79">
        <v>820.34</v>
      </c>
      <c r="G77" s="72"/>
      <c r="H77" s="72"/>
      <c r="I77" s="73" t="s">
        <v>29</v>
      </c>
      <c r="J77" s="74">
        <f t="shared" si="4"/>
        <v>1</v>
      </c>
      <c r="K77" s="72" t="s">
        <v>30</v>
      </c>
      <c r="L77" s="72" t="s">
        <v>4</v>
      </c>
      <c r="M77" s="75"/>
      <c r="N77" s="76"/>
      <c r="O77" s="76"/>
      <c r="P77" s="77"/>
      <c r="Q77" s="76"/>
      <c r="R77" s="76"/>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8">
        <f t="shared" si="5"/>
        <v>4511.87</v>
      </c>
      <c r="BB77" s="47">
        <f t="shared" si="6"/>
        <v>4511.87</v>
      </c>
      <c r="BC77" s="48" t="str">
        <f t="shared" si="7"/>
        <v>INR  Four Thousand Five Hundred &amp; Eleven  and Paise Eighty Seven Only</v>
      </c>
      <c r="IA77" s="15">
        <v>8.01</v>
      </c>
      <c r="IB77" s="15" t="s">
        <v>57</v>
      </c>
      <c r="ID77" s="15">
        <v>5.5</v>
      </c>
      <c r="IE77" s="16" t="s">
        <v>37</v>
      </c>
      <c r="IF77" s="16"/>
      <c r="IG77" s="16"/>
      <c r="IH77" s="16"/>
      <c r="II77" s="16"/>
    </row>
    <row r="78" spans="1:243" s="15" customFormat="1" ht="189">
      <c r="A78" s="23">
        <v>8.02</v>
      </c>
      <c r="B78" s="24" t="s">
        <v>122</v>
      </c>
      <c r="C78" s="69"/>
      <c r="D78" s="45"/>
      <c r="E78" s="45"/>
      <c r="F78" s="45"/>
      <c r="G78" s="45"/>
      <c r="H78" s="45"/>
      <c r="I78" s="45"/>
      <c r="J78" s="45"/>
      <c r="K78" s="45"/>
      <c r="L78" s="45"/>
      <c r="M78" s="45"/>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IA78" s="15">
        <v>8.02</v>
      </c>
      <c r="IB78" s="15" t="s">
        <v>122</v>
      </c>
      <c r="IE78" s="16"/>
      <c r="IF78" s="16"/>
      <c r="IG78" s="16"/>
      <c r="IH78" s="16"/>
      <c r="II78" s="16"/>
    </row>
    <row r="79" spans="1:243" s="15" customFormat="1" ht="45">
      <c r="A79" s="23">
        <v>8.03</v>
      </c>
      <c r="B79" s="24" t="s">
        <v>58</v>
      </c>
      <c r="C79" s="69"/>
      <c r="D79" s="19">
        <v>5.5</v>
      </c>
      <c r="E79" s="25" t="s">
        <v>37</v>
      </c>
      <c r="F79" s="79">
        <v>1242.13</v>
      </c>
      <c r="G79" s="72"/>
      <c r="H79" s="72"/>
      <c r="I79" s="73" t="s">
        <v>29</v>
      </c>
      <c r="J79" s="74">
        <f t="shared" si="4"/>
        <v>1</v>
      </c>
      <c r="K79" s="72" t="s">
        <v>30</v>
      </c>
      <c r="L79" s="72" t="s">
        <v>4</v>
      </c>
      <c r="M79" s="75"/>
      <c r="N79" s="76"/>
      <c r="O79" s="76"/>
      <c r="P79" s="77"/>
      <c r="Q79" s="76"/>
      <c r="R79" s="76"/>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8">
        <f t="shared" si="5"/>
        <v>6831.72</v>
      </c>
      <c r="BB79" s="47">
        <f t="shared" si="6"/>
        <v>6831.72</v>
      </c>
      <c r="BC79" s="48" t="str">
        <f t="shared" si="7"/>
        <v>INR  Six Thousand Eight Hundred &amp; Thirty One  and Paise Seventy Two Only</v>
      </c>
      <c r="IA79" s="15">
        <v>8.03</v>
      </c>
      <c r="IB79" s="15" t="s">
        <v>58</v>
      </c>
      <c r="ID79" s="15">
        <v>5.5</v>
      </c>
      <c r="IE79" s="16" t="s">
        <v>37</v>
      </c>
      <c r="IF79" s="16"/>
      <c r="IG79" s="16"/>
      <c r="IH79" s="16"/>
      <c r="II79" s="16"/>
    </row>
    <row r="80" spans="1:243" s="15" customFormat="1" ht="204.75">
      <c r="A80" s="23">
        <v>8.04</v>
      </c>
      <c r="B80" s="24" t="s">
        <v>123</v>
      </c>
      <c r="C80" s="69"/>
      <c r="D80" s="45"/>
      <c r="E80" s="45"/>
      <c r="F80" s="45"/>
      <c r="G80" s="45"/>
      <c r="H80" s="45"/>
      <c r="I80" s="45"/>
      <c r="J80" s="45"/>
      <c r="K80" s="45"/>
      <c r="L80" s="45"/>
      <c r="M80" s="45"/>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IA80" s="15">
        <v>8.04</v>
      </c>
      <c r="IB80" s="15" t="s">
        <v>123</v>
      </c>
      <c r="IE80" s="16"/>
      <c r="IF80" s="16"/>
      <c r="IG80" s="16"/>
      <c r="IH80" s="16"/>
      <c r="II80" s="16"/>
    </row>
    <row r="81" spans="1:243" s="15" customFormat="1" ht="45">
      <c r="A81" s="23">
        <v>8.05</v>
      </c>
      <c r="B81" s="24" t="s">
        <v>58</v>
      </c>
      <c r="C81" s="69"/>
      <c r="D81" s="19">
        <v>4.5</v>
      </c>
      <c r="E81" s="25" t="s">
        <v>37</v>
      </c>
      <c r="F81" s="79">
        <v>1285.84</v>
      </c>
      <c r="G81" s="72"/>
      <c r="H81" s="72"/>
      <c r="I81" s="73" t="s">
        <v>29</v>
      </c>
      <c r="J81" s="74">
        <f t="shared" si="4"/>
        <v>1</v>
      </c>
      <c r="K81" s="72" t="s">
        <v>30</v>
      </c>
      <c r="L81" s="72" t="s">
        <v>4</v>
      </c>
      <c r="M81" s="75"/>
      <c r="N81" s="76"/>
      <c r="O81" s="76"/>
      <c r="P81" s="77"/>
      <c r="Q81" s="76"/>
      <c r="R81" s="76"/>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8">
        <f t="shared" si="5"/>
        <v>5786.28</v>
      </c>
      <c r="BB81" s="47">
        <f t="shared" si="6"/>
        <v>5786.28</v>
      </c>
      <c r="BC81" s="48" t="str">
        <f t="shared" si="7"/>
        <v>INR  Five Thousand Seven Hundred &amp; Eighty Six  and Paise Twenty Eight Only</v>
      </c>
      <c r="IA81" s="15">
        <v>8.05</v>
      </c>
      <c r="IB81" s="15" t="s">
        <v>58</v>
      </c>
      <c r="ID81" s="15">
        <v>4.5</v>
      </c>
      <c r="IE81" s="16" t="s">
        <v>37</v>
      </c>
      <c r="IF81" s="16"/>
      <c r="IG81" s="16"/>
      <c r="IH81" s="16"/>
      <c r="II81" s="16"/>
    </row>
    <row r="82" spans="1:243" s="15" customFormat="1" ht="204.75">
      <c r="A82" s="23">
        <v>8.06</v>
      </c>
      <c r="B82" s="24" t="s">
        <v>124</v>
      </c>
      <c r="C82" s="69"/>
      <c r="D82" s="45"/>
      <c r="E82" s="45"/>
      <c r="F82" s="45"/>
      <c r="G82" s="45"/>
      <c r="H82" s="45"/>
      <c r="I82" s="45"/>
      <c r="J82" s="45"/>
      <c r="K82" s="45"/>
      <c r="L82" s="45"/>
      <c r="M82" s="45"/>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IA82" s="15">
        <v>8.06</v>
      </c>
      <c r="IB82" s="15" t="s">
        <v>124</v>
      </c>
      <c r="IE82" s="16"/>
      <c r="IF82" s="16"/>
      <c r="IG82" s="16"/>
      <c r="IH82" s="16"/>
      <c r="II82" s="16"/>
    </row>
    <row r="83" spans="1:243" s="15" customFormat="1" ht="45">
      <c r="A83" s="23">
        <v>8.07</v>
      </c>
      <c r="B83" s="24" t="s">
        <v>58</v>
      </c>
      <c r="C83" s="69"/>
      <c r="D83" s="19">
        <v>37</v>
      </c>
      <c r="E83" s="25" t="s">
        <v>37</v>
      </c>
      <c r="F83" s="79">
        <v>1348.01</v>
      </c>
      <c r="G83" s="72"/>
      <c r="H83" s="72"/>
      <c r="I83" s="73" t="s">
        <v>29</v>
      </c>
      <c r="J83" s="74">
        <f t="shared" si="4"/>
        <v>1</v>
      </c>
      <c r="K83" s="72" t="s">
        <v>30</v>
      </c>
      <c r="L83" s="72" t="s">
        <v>4</v>
      </c>
      <c r="M83" s="75"/>
      <c r="N83" s="76"/>
      <c r="O83" s="76"/>
      <c r="P83" s="77"/>
      <c r="Q83" s="76"/>
      <c r="R83" s="76"/>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8">
        <f t="shared" si="5"/>
        <v>49876.37</v>
      </c>
      <c r="BB83" s="47">
        <f t="shared" si="6"/>
        <v>49876.37</v>
      </c>
      <c r="BC83" s="48" t="str">
        <f t="shared" si="7"/>
        <v>INR  Forty Nine Thousand Eight Hundred &amp; Seventy Six  and Paise Thirty Seven Only</v>
      </c>
      <c r="IA83" s="15">
        <v>8.07</v>
      </c>
      <c r="IB83" s="15" t="s">
        <v>58</v>
      </c>
      <c r="ID83" s="15">
        <v>37</v>
      </c>
      <c r="IE83" s="16" t="s">
        <v>37</v>
      </c>
      <c r="IF83" s="16"/>
      <c r="IG83" s="16"/>
      <c r="IH83" s="16"/>
      <c r="II83" s="16"/>
    </row>
    <row r="84" spans="1:243" s="15" customFormat="1" ht="15.75">
      <c r="A84" s="23">
        <v>9</v>
      </c>
      <c r="B84" s="24" t="s">
        <v>125</v>
      </c>
      <c r="C84" s="69"/>
      <c r="D84" s="45"/>
      <c r="E84" s="45"/>
      <c r="F84" s="45"/>
      <c r="G84" s="45"/>
      <c r="H84" s="45"/>
      <c r="I84" s="45"/>
      <c r="J84" s="45"/>
      <c r="K84" s="45"/>
      <c r="L84" s="45"/>
      <c r="M84" s="45"/>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IA84" s="15">
        <v>9</v>
      </c>
      <c r="IB84" s="15" t="s">
        <v>125</v>
      </c>
      <c r="IE84" s="16"/>
      <c r="IF84" s="16"/>
      <c r="IG84" s="16"/>
      <c r="IH84" s="16"/>
      <c r="II84" s="16"/>
    </row>
    <row r="85" spans="1:243" s="15" customFormat="1" ht="15.75">
      <c r="A85" s="23">
        <v>9.01</v>
      </c>
      <c r="B85" s="24" t="s">
        <v>126</v>
      </c>
      <c r="C85" s="69"/>
      <c r="D85" s="45"/>
      <c r="E85" s="45"/>
      <c r="F85" s="45"/>
      <c r="G85" s="45"/>
      <c r="H85" s="45"/>
      <c r="I85" s="45"/>
      <c r="J85" s="45"/>
      <c r="K85" s="45"/>
      <c r="L85" s="45"/>
      <c r="M85" s="45"/>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IA85" s="15">
        <v>9.01</v>
      </c>
      <c r="IB85" s="15" t="s">
        <v>126</v>
      </c>
      <c r="IE85" s="16"/>
      <c r="IF85" s="16"/>
      <c r="IG85" s="16"/>
      <c r="IH85" s="16"/>
      <c r="II85" s="16"/>
    </row>
    <row r="86" spans="1:243" s="15" customFormat="1" ht="45">
      <c r="A86" s="23">
        <v>9.02</v>
      </c>
      <c r="B86" s="24" t="s">
        <v>42</v>
      </c>
      <c r="C86" s="69"/>
      <c r="D86" s="19">
        <v>10</v>
      </c>
      <c r="E86" s="25" t="s">
        <v>37</v>
      </c>
      <c r="F86" s="79">
        <v>258.09</v>
      </c>
      <c r="G86" s="72"/>
      <c r="H86" s="72"/>
      <c r="I86" s="73" t="s">
        <v>29</v>
      </c>
      <c r="J86" s="74">
        <f t="shared" si="4"/>
        <v>1</v>
      </c>
      <c r="K86" s="72" t="s">
        <v>30</v>
      </c>
      <c r="L86" s="72" t="s">
        <v>4</v>
      </c>
      <c r="M86" s="75"/>
      <c r="N86" s="76"/>
      <c r="O86" s="76"/>
      <c r="P86" s="77"/>
      <c r="Q86" s="76"/>
      <c r="R86" s="76"/>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8">
        <f t="shared" si="5"/>
        <v>2580.9</v>
      </c>
      <c r="BB86" s="47">
        <f t="shared" si="6"/>
        <v>2580.9</v>
      </c>
      <c r="BC86" s="48" t="str">
        <f t="shared" si="7"/>
        <v>INR  Two Thousand Five Hundred &amp; Eighty  and Paise Ninety Only</v>
      </c>
      <c r="IA86" s="15">
        <v>9.02</v>
      </c>
      <c r="IB86" s="15" t="s">
        <v>42</v>
      </c>
      <c r="ID86" s="15">
        <v>10</v>
      </c>
      <c r="IE86" s="16" t="s">
        <v>37</v>
      </c>
      <c r="IF86" s="16"/>
      <c r="IG86" s="16"/>
      <c r="IH86" s="16"/>
      <c r="II86" s="16"/>
    </row>
    <row r="87" spans="1:243" s="15" customFormat="1" ht="31.5">
      <c r="A87" s="23">
        <v>9.03</v>
      </c>
      <c r="B87" s="24" t="s">
        <v>127</v>
      </c>
      <c r="C87" s="69"/>
      <c r="D87" s="45"/>
      <c r="E87" s="45"/>
      <c r="F87" s="45"/>
      <c r="G87" s="45"/>
      <c r="H87" s="45"/>
      <c r="I87" s="45"/>
      <c r="J87" s="45"/>
      <c r="K87" s="45"/>
      <c r="L87" s="45"/>
      <c r="M87" s="45"/>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IA87" s="15">
        <v>9.03</v>
      </c>
      <c r="IB87" s="15" t="s">
        <v>127</v>
      </c>
      <c r="IE87" s="16"/>
      <c r="IF87" s="16"/>
      <c r="IG87" s="16"/>
      <c r="IH87" s="16"/>
      <c r="II87" s="16"/>
    </row>
    <row r="88" spans="1:243" s="15" customFormat="1" ht="45">
      <c r="A88" s="23">
        <v>9.04</v>
      </c>
      <c r="B88" s="24" t="s">
        <v>42</v>
      </c>
      <c r="C88" s="69"/>
      <c r="D88" s="19">
        <v>10</v>
      </c>
      <c r="E88" s="25" t="s">
        <v>37</v>
      </c>
      <c r="F88" s="79">
        <v>297.33</v>
      </c>
      <c r="G88" s="72"/>
      <c r="H88" s="72"/>
      <c r="I88" s="73" t="s">
        <v>29</v>
      </c>
      <c r="J88" s="74">
        <f aca="true" t="shared" si="8" ref="J88:J151">IF(I88="Less(-)",-1,1)</f>
        <v>1</v>
      </c>
      <c r="K88" s="72" t="s">
        <v>30</v>
      </c>
      <c r="L88" s="72" t="s">
        <v>4</v>
      </c>
      <c r="M88" s="75"/>
      <c r="N88" s="76"/>
      <c r="O88" s="76"/>
      <c r="P88" s="77"/>
      <c r="Q88" s="76"/>
      <c r="R88" s="76"/>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8">
        <f aca="true" t="shared" si="9" ref="BA88:BA151">total_amount_ba($B$2,$D$2,D88,F88,J88,K88,M88)</f>
        <v>2973.3</v>
      </c>
      <c r="BB88" s="47">
        <f aca="true" t="shared" si="10" ref="BB88:BB151">BA88+SUM(N88:AZ88)</f>
        <v>2973.3</v>
      </c>
      <c r="BC88" s="48" t="str">
        <f aca="true" t="shared" si="11" ref="BC88:BC151">SpellNumber(L88,BB88)</f>
        <v>INR  Two Thousand Nine Hundred &amp; Seventy Three  and Paise Thirty Only</v>
      </c>
      <c r="IA88" s="15">
        <v>9.04</v>
      </c>
      <c r="IB88" s="15" t="s">
        <v>42</v>
      </c>
      <c r="ID88" s="15">
        <v>10</v>
      </c>
      <c r="IE88" s="16" t="s">
        <v>37</v>
      </c>
      <c r="IF88" s="16"/>
      <c r="IG88" s="16"/>
      <c r="IH88" s="16"/>
      <c r="II88" s="16"/>
    </row>
    <row r="89" spans="1:243" s="15" customFormat="1" ht="15.75">
      <c r="A89" s="23">
        <v>9.05</v>
      </c>
      <c r="B89" s="24" t="s">
        <v>128</v>
      </c>
      <c r="C89" s="69"/>
      <c r="D89" s="45"/>
      <c r="E89" s="45"/>
      <c r="F89" s="45"/>
      <c r="G89" s="45"/>
      <c r="H89" s="45"/>
      <c r="I89" s="45"/>
      <c r="J89" s="45"/>
      <c r="K89" s="45"/>
      <c r="L89" s="45"/>
      <c r="M89" s="45"/>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IA89" s="15">
        <v>9.05</v>
      </c>
      <c r="IB89" s="15" t="s">
        <v>128</v>
      </c>
      <c r="IE89" s="16"/>
      <c r="IF89" s="16"/>
      <c r="IG89" s="16"/>
      <c r="IH89" s="16"/>
      <c r="II89" s="16"/>
    </row>
    <row r="90" spans="1:243" s="15" customFormat="1" ht="45">
      <c r="A90" s="23">
        <v>9.06</v>
      </c>
      <c r="B90" s="24" t="s">
        <v>45</v>
      </c>
      <c r="C90" s="69"/>
      <c r="D90" s="19">
        <v>6</v>
      </c>
      <c r="E90" s="25" t="s">
        <v>37</v>
      </c>
      <c r="F90" s="79">
        <v>221.88</v>
      </c>
      <c r="G90" s="72"/>
      <c r="H90" s="72"/>
      <c r="I90" s="73" t="s">
        <v>29</v>
      </c>
      <c r="J90" s="74">
        <f t="shared" si="8"/>
        <v>1</v>
      </c>
      <c r="K90" s="72" t="s">
        <v>30</v>
      </c>
      <c r="L90" s="72" t="s">
        <v>4</v>
      </c>
      <c r="M90" s="75"/>
      <c r="N90" s="76"/>
      <c r="O90" s="76"/>
      <c r="P90" s="77"/>
      <c r="Q90" s="76"/>
      <c r="R90" s="76"/>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8">
        <f t="shared" si="9"/>
        <v>1331.28</v>
      </c>
      <c r="BB90" s="47">
        <f t="shared" si="10"/>
        <v>1331.28</v>
      </c>
      <c r="BC90" s="48" t="str">
        <f t="shared" si="11"/>
        <v>INR  One Thousand Three Hundred &amp; Thirty One  and Paise Twenty Eight Only</v>
      </c>
      <c r="IA90" s="15">
        <v>9.06</v>
      </c>
      <c r="IB90" s="15" t="s">
        <v>45</v>
      </c>
      <c r="ID90" s="15">
        <v>6</v>
      </c>
      <c r="IE90" s="16" t="s">
        <v>37</v>
      </c>
      <c r="IF90" s="16"/>
      <c r="IG90" s="16"/>
      <c r="IH90" s="16"/>
      <c r="II90" s="16"/>
    </row>
    <row r="91" spans="1:243" s="15" customFormat="1" ht="94.5">
      <c r="A91" s="23">
        <v>9.07</v>
      </c>
      <c r="B91" s="24" t="s">
        <v>129</v>
      </c>
      <c r="C91" s="69"/>
      <c r="D91" s="45"/>
      <c r="E91" s="45"/>
      <c r="F91" s="45"/>
      <c r="G91" s="45"/>
      <c r="H91" s="45"/>
      <c r="I91" s="45"/>
      <c r="J91" s="45"/>
      <c r="K91" s="45"/>
      <c r="L91" s="45"/>
      <c r="M91" s="45"/>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IA91" s="15">
        <v>9.07</v>
      </c>
      <c r="IB91" s="15" t="s">
        <v>129</v>
      </c>
      <c r="IE91" s="16"/>
      <c r="IF91" s="16"/>
      <c r="IG91" s="16"/>
      <c r="IH91" s="16"/>
      <c r="II91" s="16"/>
    </row>
    <row r="92" spans="1:243" s="15" customFormat="1" ht="30.75" customHeight="1">
      <c r="A92" s="23">
        <v>9.08</v>
      </c>
      <c r="B92" s="24" t="s">
        <v>46</v>
      </c>
      <c r="C92" s="69"/>
      <c r="D92" s="19">
        <v>73</v>
      </c>
      <c r="E92" s="25" t="s">
        <v>37</v>
      </c>
      <c r="F92" s="79">
        <v>81.32</v>
      </c>
      <c r="G92" s="72"/>
      <c r="H92" s="72"/>
      <c r="I92" s="73" t="s">
        <v>29</v>
      </c>
      <c r="J92" s="74">
        <f t="shared" si="8"/>
        <v>1</v>
      </c>
      <c r="K92" s="72" t="s">
        <v>30</v>
      </c>
      <c r="L92" s="72" t="s">
        <v>4</v>
      </c>
      <c r="M92" s="75"/>
      <c r="N92" s="76"/>
      <c r="O92" s="76"/>
      <c r="P92" s="77"/>
      <c r="Q92" s="76"/>
      <c r="R92" s="76"/>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8">
        <f t="shared" si="9"/>
        <v>5936.36</v>
      </c>
      <c r="BB92" s="47">
        <f t="shared" si="10"/>
        <v>5936.36</v>
      </c>
      <c r="BC92" s="48" t="str">
        <f t="shared" si="11"/>
        <v>INR  Five Thousand Nine Hundred &amp; Thirty Six  and Paise Thirty Six Only</v>
      </c>
      <c r="IA92" s="15">
        <v>9.08</v>
      </c>
      <c r="IB92" s="15" t="s">
        <v>46</v>
      </c>
      <c r="ID92" s="15">
        <v>73</v>
      </c>
      <c r="IE92" s="16" t="s">
        <v>37</v>
      </c>
      <c r="IF92" s="16"/>
      <c r="IG92" s="16"/>
      <c r="IH92" s="16"/>
      <c r="II92" s="16"/>
    </row>
    <row r="93" spans="1:243" s="15" customFormat="1" ht="47.25">
      <c r="A93" s="26">
        <v>9.1</v>
      </c>
      <c r="B93" s="24" t="s">
        <v>130</v>
      </c>
      <c r="C93" s="69"/>
      <c r="D93" s="45"/>
      <c r="E93" s="45"/>
      <c r="F93" s="45"/>
      <c r="G93" s="45"/>
      <c r="H93" s="45"/>
      <c r="I93" s="45"/>
      <c r="J93" s="45"/>
      <c r="K93" s="45"/>
      <c r="L93" s="45"/>
      <c r="M93" s="45"/>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IA93" s="15">
        <v>9.1</v>
      </c>
      <c r="IB93" s="15" t="s">
        <v>130</v>
      </c>
      <c r="IE93" s="16"/>
      <c r="IF93" s="16"/>
      <c r="IG93" s="16"/>
      <c r="IH93" s="16"/>
      <c r="II93" s="16"/>
    </row>
    <row r="94" spans="1:243" s="15" customFormat="1" ht="30">
      <c r="A94" s="23">
        <v>9.11</v>
      </c>
      <c r="B94" s="24" t="s">
        <v>46</v>
      </c>
      <c r="C94" s="69"/>
      <c r="D94" s="19">
        <v>2.5</v>
      </c>
      <c r="E94" s="25" t="s">
        <v>37</v>
      </c>
      <c r="F94" s="79">
        <v>115.26</v>
      </c>
      <c r="G94" s="72"/>
      <c r="H94" s="72"/>
      <c r="I94" s="73" t="s">
        <v>29</v>
      </c>
      <c r="J94" s="74">
        <f t="shared" si="8"/>
        <v>1</v>
      </c>
      <c r="K94" s="72" t="s">
        <v>30</v>
      </c>
      <c r="L94" s="72" t="s">
        <v>4</v>
      </c>
      <c r="M94" s="75"/>
      <c r="N94" s="76"/>
      <c r="O94" s="76"/>
      <c r="P94" s="77"/>
      <c r="Q94" s="76"/>
      <c r="R94" s="76"/>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8">
        <f t="shared" si="9"/>
        <v>288.15</v>
      </c>
      <c r="BB94" s="47">
        <f t="shared" si="10"/>
        <v>288.15</v>
      </c>
      <c r="BC94" s="48" t="str">
        <f t="shared" si="11"/>
        <v>INR  Two Hundred &amp; Eighty Eight  and Paise Fifteen Only</v>
      </c>
      <c r="IA94" s="15">
        <v>9.11</v>
      </c>
      <c r="IB94" s="15" t="s">
        <v>46</v>
      </c>
      <c r="ID94" s="15">
        <v>2.5</v>
      </c>
      <c r="IE94" s="16" t="s">
        <v>37</v>
      </c>
      <c r="IF94" s="16"/>
      <c r="IG94" s="16"/>
      <c r="IH94" s="16"/>
      <c r="II94" s="16"/>
    </row>
    <row r="95" spans="1:243" s="15" customFormat="1" ht="63">
      <c r="A95" s="23">
        <v>9.12</v>
      </c>
      <c r="B95" s="24" t="s">
        <v>131</v>
      </c>
      <c r="C95" s="69"/>
      <c r="D95" s="45"/>
      <c r="E95" s="45"/>
      <c r="F95" s="45"/>
      <c r="G95" s="45"/>
      <c r="H95" s="45"/>
      <c r="I95" s="45"/>
      <c r="J95" s="45"/>
      <c r="K95" s="45"/>
      <c r="L95" s="45"/>
      <c r="M95" s="45"/>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IA95" s="15">
        <v>9.12</v>
      </c>
      <c r="IB95" s="15" t="s">
        <v>131</v>
      </c>
      <c r="IE95" s="16"/>
      <c r="IF95" s="16"/>
      <c r="IG95" s="16"/>
      <c r="IH95" s="16"/>
      <c r="II95" s="16"/>
    </row>
    <row r="96" spans="1:243" s="15" customFormat="1" ht="63">
      <c r="A96" s="23">
        <v>9.13</v>
      </c>
      <c r="B96" s="24" t="s">
        <v>59</v>
      </c>
      <c r="C96" s="69"/>
      <c r="D96" s="19">
        <v>25</v>
      </c>
      <c r="E96" s="25" t="s">
        <v>37</v>
      </c>
      <c r="F96" s="79">
        <v>167.82</v>
      </c>
      <c r="G96" s="72"/>
      <c r="H96" s="72"/>
      <c r="I96" s="73" t="s">
        <v>29</v>
      </c>
      <c r="J96" s="74">
        <f t="shared" si="8"/>
        <v>1</v>
      </c>
      <c r="K96" s="72" t="s">
        <v>30</v>
      </c>
      <c r="L96" s="72" t="s">
        <v>4</v>
      </c>
      <c r="M96" s="75"/>
      <c r="N96" s="76"/>
      <c r="O96" s="76"/>
      <c r="P96" s="77"/>
      <c r="Q96" s="76"/>
      <c r="R96" s="76"/>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8">
        <f t="shared" si="9"/>
        <v>4195.5</v>
      </c>
      <c r="BB96" s="47">
        <f t="shared" si="10"/>
        <v>4195.5</v>
      </c>
      <c r="BC96" s="48" t="str">
        <f t="shared" si="11"/>
        <v>INR  Four Thousand One Hundred &amp; Ninety Five  and Paise Fifty Only</v>
      </c>
      <c r="IA96" s="15">
        <v>9.13</v>
      </c>
      <c r="IB96" s="15" t="s">
        <v>59</v>
      </c>
      <c r="ID96" s="15">
        <v>25</v>
      </c>
      <c r="IE96" s="16" t="s">
        <v>37</v>
      </c>
      <c r="IF96" s="16"/>
      <c r="IG96" s="16"/>
      <c r="IH96" s="16"/>
      <c r="II96" s="16"/>
    </row>
    <row r="97" spans="1:243" s="15" customFormat="1" ht="94.5">
      <c r="A97" s="23">
        <v>9.14</v>
      </c>
      <c r="B97" s="24" t="s">
        <v>60</v>
      </c>
      <c r="C97" s="69"/>
      <c r="D97" s="19">
        <v>73</v>
      </c>
      <c r="E97" s="25" t="s">
        <v>37</v>
      </c>
      <c r="F97" s="79">
        <v>108.59</v>
      </c>
      <c r="G97" s="72"/>
      <c r="H97" s="72"/>
      <c r="I97" s="73" t="s">
        <v>29</v>
      </c>
      <c r="J97" s="74">
        <f t="shared" si="8"/>
        <v>1</v>
      </c>
      <c r="K97" s="72" t="s">
        <v>30</v>
      </c>
      <c r="L97" s="72" t="s">
        <v>4</v>
      </c>
      <c r="M97" s="75"/>
      <c r="N97" s="76"/>
      <c r="O97" s="76"/>
      <c r="P97" s="77"/>
      <c r="Q97" s="76"/>
      <c r="R97" s="76"/>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8">
        <f t="shared" si="9"/>
        <v>7927.07</v>
      </c>
      <c r="BB97" s="47">
        <f t="shared" si="10"/>
        <v>7927.07</v>
      </c>
      <c r="BC97" s="48" t="str">
        <f t="shared" si="11"/>
        <v>INR  Seven Thousand Nine Hundred &amp; Twenty Seven  and Paise Seven Only</v>
      </c>
      <c r="IA97" s="15">
        <v>9.14</v>
      </c>
      <c r="IB97" s="15" t="s">
        <v>60</v>
      </c>
      <c r="ID97" s="15">
        <v>73</v>
      </c>
      <c r="IE97" s="16" t="s">
        <v>37</v>
      </c>
      <c r="IF97" s="16"/>
      <c r="IG97" s="16"/>
      <c r="IH97" s="16"/>
      <c r="II97" s="16"/>
    </row>
    <row r="98" spans="1:243" s="15" customFormat="1" ht="31.5">
      <c r="A98" s="23">
        <v>9.15</v>
      </c>
      <c r="B98" s="24" t="s">
        <v>132</v>
      </c>
      <c r="C98" s="69"/>
      <c r="D98" s="45"/>
      <c r="E98" s="45"/>
      <c r="F98" s="45"/>
      <c r="G98" s="45"/>
      <c r="H98" s="45"/>
      <c r="I98" s="45"/>
      <c r="J98" s="45"/>
      <c r="K98" s="45"/>
      <c r="L98" s="45"/>
      <c r="M98" s="45"/>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IA98" s="15">
        <v>9.15</v>
      </c>
      <c r="IB98" s="15" t="s">
        <v>132</v>
      </c>
      <c r="IE98" s="16"/>
      <c r="IF98" s="16"/>
      <c r="IG98" s="16"/>
      <c r="IH98" s="16"/>
      <c r="II98" s="16"/>
    </row>
    <row r="99" spans="1:243" s="15" customFormat="1" ht="30">
      <c r="A99" s="23">
        <v>9.16</v>
      </c>
      <c r="B99" s="24" t="s">
        <v>133</v>
      </c>
      <c r="C99" s="69"/>
      <c r="D99" s="19">
        <v>40</v>
      </c>
      <c r="E99" s="25" t="s">
        <v>37</v>
      </c>
      <c r="F99" s="79">
        <v>16.66</v>
      </c>
      <c r="G99" s="72"/>
      <c r="H99" s="72"/>
      <c r="I99" s="73" t="s">
        <v>29</v>
      </c>
      <c r="J99" s="74">
        <f t="shared" si="8"/>
        <v>1</v>
      </c>
      <c r="K99" s="72" t="s">
        <v>30</v>
      </c>
      <c r="L99" s="72" t="s">
        <v>4</v>
      </c>
      <c r="M99" s="75"/>
      <c r="N99" s="76"/>
      <c r="O99" s="76"/>
      <c r="P99" s="77"/>
      <c r="Q99" s="76"/>
      <c r="R99" s="76"/>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8">
        <f t="shared" si="9"/>
        <v>666.4</v>
      </c>
      <c r="BB99" s="47">
        <f t="shared" si="10"/>
        <v>666.4</v>
      </c>
      <c r="BC99" s="48" t="str">
        <f t="shared" si="11"/>
        <v>INR  Six Hundred &amp; Sixty Six  and Paise Forty Only</v>
      </c>
      <c r="IA99" s="15">
        <v>9.16</v>
      </c>
      <c r="IB99" s="15" t="s">
        <v>133</v>
      </c>
      <c r="ID99" s="15">
        <v>40</v>
      </c>
      <c r="IE99" s="16" t="s">
        <v>37</v>
      </c>
      <c r="IF99" s="16"/>
      <c r="IG99" s="16"/>
      <c r="IH99" s="16"/>
      <c r="II99" s="16"/>
    </row>
    <row r="100" spans="1:243" s="15" customFormat="1" ht="78.75">
      <c r="A100" s="23">
        <v>9.17</v>
      </c>
      <c r="B100" s="24" t="s">
        <v>134</v>
      </c>
      <c r="C100" s="69"/>
      <c r="D100" s="45"/>
      <c r="E100" s="45"/>
      <c r="F100" s="45"/>
      <c r="G100" s="45"/>
      <c r="H100" s="45"/>
      <c r="I100" s="45"/>
      <c r="J100" s="45"/>
      <c r="K100" s="45"/>
      <c r="L100" s="45"/>
      <c r="M100" s="45"/>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IA100" s="15">
        <v>9.17</v>
      </c>
      <c r="IB100" s="15" t="s">
        <v>134</v>
      </c>
      <c r="IE100" s="16"/>
      <c r="IF100" s="16"/>
      <c r="IG100" s="16"/>
      <c r="IH100" s="16"/>
      <c r="II100" s="16"/>
    </row>
    <row r="101" spans="1:243" s="15" customFormat="1" ht="45">
      <c r="A101" s="23">
        <v>9.18</v>
      </c>
      <c r="B101" s="24" t="s">
        <v>61</v>
      </c>
      <c r="C101" s="69"/>
      <c r="D101" s="19">
        <v>93</v>
      </c>
      <c r="E101" s="25" t="s">
        <v>37</v>
      </c>
      <c r="F101" s="79">
        <v>49.8</v>
      </c>
      <c r="G101" s="72"/>
      <c r="H101" s="72"/>
      <c r="I101" s="73" t="s">
        <v>29</v>
      </c>
      <c r="J101" s="74">
        <f t="shared" si="8"/>
        <v>1</v>
      </c>
      <c r="K101" s="72" t="s">
        <v>30</v>
      </c>
      <c r="L101" s="72" t="s">
        <v>4</v>
      </c>
      <c r="M101" s="75"/>
      <c r="N101" s="76"/>
      <c r="O101" s="76"/>
      <c r="P101" s="77"/>
      <c r="Q101" s="76"/>
      <c r="R101" s="76"/>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8">
        <f t="shared" si="9"/>
        <v>4631.4</v>
      </c>
      <c r="BB101" s="47">
        <f t="shared" si="10"/>
        <v>4631.4</v>
      </c>
      <c r="BC101" s="48" t="str">
        <f t="shared" si="11"/>
        <v>INR  Four Thousand Six Hundred &amp; Thirty One  and Paise Forty Only</v>
      </c>
      <c r="IA101" s="15">
        <v>9.18</v>
      </c>
      <c r="IB101" s="15" t="s">
        <v>61</v>
      </c>
      <c r="ID101" s="15">
        <v>93</v>
      </c>
      <c r="IE101" s="16" t="s">
        <v>37</v>
      </c>
      <c r="IF101" s="16"/>
      <c r="IG101" s="16"/>
      <c r="IH101" s="16"/>
      <c r="II101" s="16"/>
    </row>
    <row r="102" spans="1:243" s="15" customFormat="1" ht="94.5">
      <c r="A102" s="23">
        <v>9.19</v>
      </c>
      <c r="B102" s="24" t="s">
        <v>62</v>
      </c>
      <c r="C102" s="69"/>
      <c r="D102" s="19">
        <v>73</v>
      </c>
      <c r="E102" s="25" t="s">
        <v>37</v>
      </c>
      <c r="F102" s="79">
        <v>18.28</v>
      </c>
      <c r="G102" s="72"/>
      <c r="H102" s="72"/>
      <c r="I102" s="73" t="s">
        <v>29</v>
      </c>
      <c r="J102" s="74">
        <f t="shared" si="8"/>
        <v>1</v>
      </c>
      <c r="K102" s="72" t="s">
        <v>30</v>
      </c>
      <c r="L102" s="72" t="s">
        <v>4</v>
      </c>
      <c r="M102" s="75"/>
      <c r="N102" s="76"/>
      <c r="O102" s="76"/>
      <c r="P102" s="77"/>
      <c r="Q102" s="76"/>
      <c r="R102" s="76"/>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8">
        <f t="shared" si="9"/>
        <v>1334.44</v>
      </c>
      <c r="BB102" s="47">
        <f t="shared" si="10"/>
        <v>1334.44</v>
      </c>
      <c r="BC102" s="48" t="str">
        <f t="shared" si="11"/>
        <v>INR  One Thousand Three Hundred &amp; Thirty Four  and Paise Forty Four Only</v>
      </c>
      <c r="IA102" s="15">
        <v>9.19</v>
      </c>
      <c r="IB102" s="15" t="s">
        <v>62</v>
      </c>
      <c r="ID102" s="15">
        <v>73</v>
      </c>
      <c r="IE102" s="16" t="s">
        <v>37</v>
      </c>
      <c r="IF102" s="16"/>
      <c r="IG102" s="16"/>
      <c r="IH102" s="16"/>
      <c r="II102" s="16"/>
    </row>
    <row r="103" spans="1:243" s="15" customFormat="1" ht="63">
      <c r="A103" s="26">
        <v>9.2</v>
      </c>
      <c r="B103" s="24" t="s">
        <v>131</v>
      </c>
      <c r="C103" s="69"/>
      <c r="D103" s="45"/>
      <c r="E103" s="45"/>
      <c r="F103" s="45"/>
      <c r="G103" s="45"/>
      <c r="H103" s="45"/>
      <c r="I103" s="45"/>
      <c r="J103" s="45"/>
      <c r="K103" s="45"/>
      <c r="L103" s="45"/>
      <c r="M103" s="45"/>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IA103" s="15">
        <v>9.2</v>
      </c>
      <c r="IB103" s="15" t="s">
        <v>131</v>
      </c>
      <c r="IE103" s="16"/>
      <c r="IF103" s="16"/>
      <c r="IG103" s="16"/>
      <c r="IH103" s="16"/>
      <c r="II103" s="16"/>
    </row>
    <row r="104" spans="1:243" s="15" customFormat="1" ht="45">
      <c r="A104" s="23">
        <v>9.21</v>
      </c>
      <c r="B104" s="24" t="s">
        <v>63</v>
      </c>
      <c r="C104" s="69"/>
      <c r="D104" s="19">
        <v>37</v>
      </c>
      <c r="E104" s="25" t="s">
        <v>37</v>
      </c>
      <c r="F104" s="79">
        <v>75.89</v>
      </c>
      <c r="G104" s="72"/>
      <c r="H104" s="72"/>
      <c r="I104" s="73" t="s">
        <v>29</v>
      </c>
      <c r="J104" s="74">
        <f t="shared" si="8"/>
        <v>1</v>
      </c>
      <c r="K104" s="72" t="s">
        <v>30</v>
      </c>
      <c r="L104" s="72" t="s">
        <v>4</v>
      </c>
      <c r="M104" s="75"/>
      <c r="N104" s="76"/>
      <c r="O104" s="76"/>
      <c r="P104" s="77"/>
      <c r="Q104" s="76"/>
      <c r="R104" s="76"/>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8">
        <f t="shared" si="9"/>
        <v>2807.93</v>
      </c>
      <c r="BB104" s="47">
        <f t="shared" si="10"/>
        <v>2807.93</v>
      </c>
      <c r="BC104" s="48" t="str">
        <f t="shared" si="11"/>
        <v>INR  Two Thousand Eight Hundred &amp; Seven  and Paise Ninety Three Only</v>
      </c>
      <c r="IA104" s="15">
        <v>9.21</v>
      </c>
      <c r="IB104" s="15" t="s">
        <v>63</v>
      </c>
      <c r="ID104" s="15">
        <v>37</v>
      </c>
      <c r="IE104" s="16" t="s">
        <v>37</v>
      </c>
      <c r="IF104" s="16"/>
      <c r="IG104" s="16"/>
      <c r="IH104" s="16"/>
      <c r="II104" s="16"/>
    </row>
    <row r="105" spans="1:243" s="15" customFormat="1" ht="47.25">
      <c r="A105" s="23">
        <v>9.22</v>
      </c>
      <c r="B105" s="24" t="s">
        <v>135</v>
      </c>
      <c r="C105" s="69"/>
      <c r="D105" s="45"/>
      <c r="E105" s="45"/>
      <c r="F105" s="45"/>
      <c r="G105" s="45"/>
      <c r="H105" s="45"/>
      <c r="I105" s="45"/>
      <c r="J105" s="45"/>
      <c r="K105" s="45"/>
      <c r="L105" s="45"/>
      <c r="M105" s="45"/>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IA105" s="15">
        <v>9.22</v>
      </c>
      <c r="IB105" s="15" t="s">
        <v>135</v>
      </c>
      <c r="IE105" s="16"/>
      <c r="IF105" s="16"/>
      <c r="IG105" s="16"/>
      <c r="IH105" s="16"/>
      <c r="II105" s="16"/>
    </row>
    <row r="106" spans="1:243" s="15" customFormat="1" ht="47.25">
      <c r="A106" s="23">
        <v>9.23</v>
      </c>
      <c r="B106" s="24" t="s">
        <v>64</v>
      </c>
      <c r="C106" s="69"/>
      <c r="D106" s="19">
        <v>62</v>
      </c>
      <c r="E106" s="25" t="s">
        <v>37</v>
      </c>
      <c r="F106" s="79">
        <v>95.22</v>
      </c>
      <c r="G106" s="72"/>
      <c r="H106" s="72"/>
      <c r="I106" s="73" t="s">
        <v>29</v>
      </c>
      <c r="J106" s="74">
        <f t="shared" si="8"/>
        <v>1</v>
      </c>
      <c r="K106" s="72" t="s">
        <v>30</v>
      </c>
      <c r="L106" s="72" t="s">
        <v>4</v>
      </c>
      <c r="M106" s="75"/>
      <c r="N106" s="76"/>
      <c r="O106" s="76"/>
      <c r="P106" s="77"/>
      <c r="Q106" s="76"/>
      <c r="R106" s="76"/>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8">
        <f t="shared" si="9"/>
        <v>5903.64</v>
      </c>
      <c r="BB106" s="47">
        <f t="shared" si="10"/>
        <v>5903.64</v>
      </c>
      <c r="BC106" s="48" t="str">
        <f t="shared" si="11"/>
        <v>INR  Five Thousand Nine Hundred &amp; Three  and Paise Sixty Four Only</v>
      </c>
      <c r="IA106" s="15">
        <v>9.23</v>
      </c>
      <c r="IB106" s="15" t="s">
        <v>64</v>
      </c>
      <c r="ID106" s="15">
        <v>62</v>
      </c>
      <c r="IE106" s="16" t="s">
        <v>37</v>
      </c>
      <c r="IF106" s="16"/>
      <c r="IG106" s="16"/>
      <c r="IH106" s="16"/>
      <c r="II106" s="16"/>
    </row>
    <row r="107" spans="1:243" s="15" customFormat="1" ht="15.75">
      <c r="A107" s="23">
        <v>10</v>
      </c>
      <c r="B107" s="24" t="s">
        <v>136</v>
      </c>
      <c r="C107" s="69"/>
      <c r="D107" s="45"/>
      <c r="E107" s="45"/>
      <c r="F107" s="45"/>
      <c r="G107" s="45"/>
      <c r="H107" s="45"/>
      <c r="I107" s="45"/>
      <c r="J107" s="45"/>
      <c r="K107" s="45"/>
      <c r="L107" s="45"/>
      <c r="M107" s="45"/>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IA107" s="15">
        <v>10</v>
      </c>
      <c r="IB107" s="15" t="s">
        <v>136</v>
      </c>
      <c r="IE107" s="16"/>
      <c r="IF107" s="16"/>
      <c r="IG107" s="16"/>
      <c r="IH107" s="16"/>
      <c r="II107" s="16"/>
    </row>
    <row r="108" spans="1:243" s="15" customFormat="1" ht="108.75" customHeight="1">
      <c r="A108" s="23">
        <v>10.01</v>
      </c>
      <c r="B108" s="24" t="s">
        <v>137</v>
      </c>
      <c r="C108" s="69"/>
      <c r="D108" s="45"/>
      <c r="E108" s="45"/>
      <c r="F108" s="45"/>
      <c r="G108" s="45"/>
      <c r="H108" s="45"/>
      <c r="I108" s="45"/>
      <c r="J108" s="45"/>
      <c r="K108" s="45"/>
      <c r="L108" s="45"/>
      <c r="M108" s="45"/>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IA108" s="15">
        <v>10.01</v>
      </c>
      <c r="IB108" s="15" t="s">
        <v>137</v>
      </c>
      <c r="IE108" s="16"/>
      <c r="IF108" s="16"/>
      <c r="IG108" s="16"/>
      <c r="IH108" s="16"/>
      <c r="II108" s="16"/>
    </row>
    <row r="109" spans="1:243" s="15" customFormat="1" ht="45">
      <c r="A109" s="23">
        <v>10.02</v>
      </c>
      <c r="B109" s="24" t="s">
        <v>65</v>
      </c>
      <c r="C109" s="69"/>
      <c r="D109" s="19">
        <v>10</v>
      </c>
      <c r="E109" s="25" t="s">
        <v>37</v>
      </c>
      <c r="F109" s="79">
        <v>419.11</v>
      </c>
      <c r="G109" s="72"/>
      <c r="H109" s="72"/>
      <c r="I109" s="73" t="s">
        <v>29</v>
      </c>
      <c r="J109" s="74">
        <f t="shared" si="8"/>
        <v>1</v>
      </c>
      <c r="K109" s="72" t="s">
        <v>30</v>
      </c>
      <c r="L109" s="72" t="s">
        <v>4</v>
      </c>
      <c r="M109" s="75"/>
      <c r="N109" s="76"/>
      <c r="O109" s="76"/>
      <c r="P109" s="77"/>
      <c r="Q109" s="76"/>
      <c r="R109" s="76"/>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8">
        <f t="shared" si="9"/>
        <v>4191.1</v>
      </c>
      <c r="BB109" s="47">
        <f t="shared" si="10"/>
        <v>4191.1</v>
      </c>
      <c r="BC109" s="48" t="str">
        <f t="shared" si="11"/>
        <v>INR  Four Thousand One Hundred &amp; Ninety One  and Paise Ten Only</v>
      </c>
      <c r="IA109" s="15">
        <v>10.02</v>
      </c>
      <c r="IB109" s="15" t="s">
        <v>65</v>
      </c>
      <c r="ID109" s="15">
        <v>10</v>
      </c>
      <c r="IE109" s="16" t="s">
        <v>37</v>
      </c>
      <c r="IF109" s="16"/>
      <c r="IG109" s="16"/>
      <c r="IH109" s="16"/>
      <c r="II109" s="16"/>
    </row>
    <row r="110" spans="1:243" s="15" customFormat="1" ht="63">
      <c r="A110" s="23">
        <v>10.03</v>
      </c>
      <c r="B110" s="24" t="s">
        <v>138</v>
      </c>
      <c r="C110" s="69"/>
      <c r="D110" s="19">
        <v>37</v>
      </c>
      <c r="E110" s="25" t="s">
        <v>37</v>
      </c>
      <c r="F110" s="79">
        <v>2.5</v>
      </c>
      <c r="G110" s="72"/>
      <c r="H110" s="72"/>
      <c r="I110" s="73" t="s">
        <v>29</v>
      </c>
      <c r="J110" s="74">
        <f t="shared" si="8"/>
        <v>1</v>
      </c>
      <c r="K110" s="72" t="s">
        <v>30</v>
      </c>
      <c r="L110" s="72" t="s">
        <v>4</v>
      </c>
      <c r="M110" s="75"/>
      <c r="N110" s="76"/>
      <c r="O110" s="76"/>
      <c r="P110" s="77"/>
      <c r="Q110" s="76"/>
      <c r="R110" s="76"/>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8">
        <f t="shared" si="9"/>
        <v>92.5</v>
      </c>
      <c r="BB110" s="47">
        <f t="shared" si="10"/>
        <v>92.5</v>
      </c>
      <c r="BC110" s="48" t="str">
        <f t="shared" si="11"/>
        <v>INR  Ninety Two and Paise Fifty Only</v>
      </c>
      <c r="IA110" s="15">
        <v>10.03</v>
      </c>
      <c r="IB110" s="15" t="s">
        <v>138</v>
      </c>
      <c r="ID110" s="15">
        <v>37</v>
      </c>
      <c r="IE110" s="16" t="s">
        <v>37</v>
      </c>
      <c r="IF110" s="16"/>
      <c r="IG110" s="16"/>
      <c r="IH110" s="16"/>
      <c r="II110" s="16"/>
    </row>
    <row r="111" spans="1:243" s="15" customFormat="1" ht="15.75">
      <c r="A111" s="23">
        <v>10.04</v>
      </c>
      <c r="B111" s="24" t="s">
        <v>139</v>
      </c>
      <c r="C111" s="69"/>
      <c r="D111" s="45"/>
      <c r="E111" s="45"/>
      <c r="F111" s="45"/>
      <c r="G111" s="45"/>
      <c r="H111" s="45"/>
      <c r="I111" s="45"/>
      <c r="J111" s="45"/>
      <c r="K111" s="45"/>
      <c r="L111" s="45"/>
      <c r="M111" s="45"/>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IA111" s="15">
        <v>10.04</v>
      </c>
      <c r="IB111" s="15" t="s">
        <v>139</v>
      </c>
      <c r="IE111" s="16"/>
      <c r="IF111" s="16"/>
      <c r="IG111" s="16"/>
      <c r="IH111" s="16"/>
      <c r="II111" s="16"/>
    </row>
    <row r="112" spans="1:243" s="15" customFormat="1" ht="78.75">
      <c r="A112" s="23">
        <v>10.05</v>
      </c>
      <c r="B112" s="24" t="s">
        <v>140</v>
      </c>
      <c r="C112" s="69"/>
      <c r="D112" s="45"/>
      <c r="E112" s="45"/>
      <c r="F112" s="45"/>
      <c r="G112" s="45"/>
      <c r="H112" s="45"/>
      <c r="I112" s="45"/>
      <c r="J112" s="45"/>
      <c r="K112" s="45"/>
      <c r="L112" s="45"/>
      <c r="M112" s="45"/>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IA112" s="15">
        <v>10.05</v>
      </c>
      <c r="IB112" s="15" t="s">
        <v>140</v>
      </c>
      <c r="IE112" s="16"/>
      <c r="IF112" s="16"/>
      <c r="IG112" s="16"/>
      <c r="IH112" s="16"/>
      <c r="II112" s="16"/>
    </row>
    <row r="113" spans="1:243" s="15" customFormat="1" ht="45">
      <c r="A113" s="23">
        <v>10.06</v>
      </c>
      <c r="B113" s="24" t="s">
        <v>47</v>
      </c>
      <c r="C113" s="69"/>
      <c r="D113" s="19">
        <v>0.5</v>
      </c>
      <c r="E113" s="25" t="s">
        <v>40</v>
      </c>
      <c r="F113" s="79">
        <v>1759.84</v>
      </c>
      <c r="G113" s="72"/>
      <c r="H113" s="72"/>
      <c r="I113" s="73" t="s">
        <v>29</v>
      </c>
      <c r="J113" s="74">
        <f t="shared" si="8"/>
        <v>1</v>
      </c>
      <c r="K113" s="72" t="s">
        <v>30</v>
      </c>
      <c r="L113" s="72" t="s">
        <v>4</v>
      </c>
      <c r="M113" s="75"/>
      <c r="N113" s="76"/>
      <c r="O113" s="76"/>
      <c r="P113" s="77"/>
      <c r="Q113" s="76"/>
      <c r="R113" s="76"/>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8">
        <f t="shared" si="9"/>
        <v>879.92</v>
      </c>
      <c r="BB113" s="47">
        <f t="shared" si="10"/>
        <v>879.92</v>
      </c>
      <c r="BC113" s="48" t="str">
        <f t="shared" si="11"/>
        <v>INR  Eight Hundred &amp; Seventy Nine  and Paise Ninety Two Only</v>
      </c>
      <c r="IA113" s="15">
        <v>10.06</v>
      </c>
      <c r="IB113" s="15" t="s">
        <v>47</v>
      </c>
      <c r="ID113" s="15">
        <v>0.5</v>
      </c>
      <c r="IE113" s="16" t="s">
        <v>40</v>
      </c>
      <c r="IF113" s="16"/>
      <c r="IG113" s="16"/>
      <c r="IH113" s="16"/>
      <c r="II113" s="16"/>
    </row>
    <row r="114" spans="1:243" s="15" customFormat="1" ht="45">
      <c r="A114" s="23">
        <v>10.07</v>
      </c>
      <c r="B114" s="24" t="s">
        <v>141</v>
      </c>
      <c r="C114" s="69"/>
      <c r="D114" s="19">
        <v>1.1</v>
      </c>
      <c r="E114" s="25" t="s">
        <v>40</v>
      </c>
      <c r="F114" s="79">
        <v>1086.89</v>
      </c>
      <c r="G114" s="72"/>
      <c r="H114" s="72"/>
      <c r="I114" s="73" t="s">
        <v>29</v>
      </c>
      <c r="J114" s="74">
        <f t="shared" si="8"/>
        <v>1</v>
      </c>
      <c r="K114" s="72" t="s">
        <v>30</v>
      </c>
      <c r="L114" s="72" t="s">
        <v>4</v>
      </c>
      <c r="M114" s="75"/>
      <c r="N114" s="76"/>
      <c r="O114" s="76"/>
      <c r="P114" s="77"/>
      <c r="Q114" s="76"/>
      <c r="R114" s="76"/>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8">
        <f t="shared" si="9"/>
        <v>1195.58</v>
      </c>
      <c r="BB114" s="47">
        <f t="shared" si="10"/>
        <v>1195.58</v>
      </c>
      <c r="BC114" s="48" t="str">
        <f t="shared" si="11"/>
        <v>INR  One Thousand One Hundred &amp; Ninety Five  and Paise Fifty Eight Only</v>
      </c>
      <c r="IA114" s="15">
        <v>10.07</v>
      </c>
      <c r="IB114" s="15" t="s">
        <v>141</v>
      </c>
      <c r="ID114" s="15">
        <v>1.1</v>
      </c>
      <c r="IE114" s="16" t="s">
        <v>40</v>
      </c>
      <c r="IF114" s="16"/>
      <c r="IG114" s="16"/>
      <c r="IH114" s="16"/>
      <c r="II114" s="16"/>
    </row>
    <row r="115" spans="1:243" s="15" customFormat="1" ht="94.5">
      <c r="A115" s="23">
        <v>10.08</v>
      </c>
      <c r="B115" s="24" t="s">
        <v>142</v>
      </c>
      <c r="C115" s="69"/>
      <c r="D115" s="19">
        <v>0.25</v>
      </c>
      <c r="E115" s="25" t="s">
        <v>40</v>
      </c>
      <c r="F115" s="79">
        <v>2567.38</v>
      </c>
      <c r="G115" s="72"/>
      <c r="H115" s="72"/>
      <c r="I115" s="73" t="s">
        <v>29</v>
      </c>
      <c r="J115" s="74">
        <f t="shared" si="8"/>
        <v>1</v>
      </c>
      <c r="K115" s="72" t="s">
        <v>30</v>
      </c>
      <c r="L115" s="72" t="s">
        <v>4</v>
      </c>
      <c r="M115" s="75"/>
      <c r="N115" s="76"/>
      <c r="O115" s="76"/>
      <c r="P115" s="77"/>
      <c r="Q115" s="76"/>
      <c r="R115" s="76"/>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8">
        <f t="shared" si="9"/>
        <v>641.85</v>
      </c>
      <c r="BB115" s="47">
        <f t="shared" si="10"/>
        <v>641.85</v>
      </c>
      <c r="BC115" s="48" t="str">
        <f t="shared" si="11"/>
        <v>INR  Six Hundred &amp; Forty One  and Paise Eighty Five Only</v>
      </c>
      <c r="IA115" s="15">
        <v>10.08</v>
      </c>
      <c r="IB115" s="15" t="s">
        <v>142</v>
      </c>
      <c r="ID115" s="15">
        <v>0.25</v>
      </c>
      <c r="IE115" s="16" t="s">
        <v>40</v>
      </c>
      <c r="IF115" s="16"/>
      <c r="IG115" s="16"/>
      <c r="IH115" s="16"/>
      <c r="II115" s="16"/>
    </row>
    <row r="116" spans="1:243" s="15" customFormat="1" ht="94.5">
      <c r="A116" s="23">
        <v>10.09</v>
      </c>
      <c r="B116" s="24" t="s">
        <v>143</v>
      </c>
      <c r="C116" s="69"/>
      <c r="D116" s="45"/>
      <c r="E116" s="45"/>
      <c r="F116" s="45"/>
      <c r="G116" s="45"/>
      <c r="H116" s="45"/>
      <c r="I116" s="45"/>
      <c r="J116" s="45"/>
      <c r="K116" s="45"/>
      <c r="L116" s="45"/>
      <c r="M116" s="45"/>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IA116" s="15">
        <v>10.09</v>
      </c>
      <c r="IB116" s="15" t="s">
        <v>143</v>
      </c>
      <c r="IE116" s="16"/>
      <c r="IF116" s="16"/>
      <c r="IG116" s="16"/>
      <c r="IH116" s="16"/>
      <c r="II116" s="16"/>
    </row>
    <row r="117" spans="1:243" s="15" customFormat="1" ht="30">
      <c r="A117" s="26">
        <v>10.1</v>
      </c>
      <c r="B117" s="24" t="s">
        <v>144</v>
      </c>
      <c r="C117" s="69"/>
      <c r="D117" s="19">
        <v>0.95</v>
      </c>
      <c r="E117" s="25" t="s">
        <v>40</v>
      </c>
      <c r="F117" s="79">
        <v>509.56</v>
      </c>
      <c r="G117" s="72"/>
      <c r="H117" s="72"/>
      <c r="I117" s="73" t="s">
        <v>29</v>
      </c>
      <c r="J117" s="74">
        <f t="shared" si="8"/>
        <v>1</v>
      </c>
      <c r="K117" s="72" t="s">
        <v>30</v>
      </c>
      <c r="L117" s="72" t="s">
        <v>4</v>
      </c>
      <c r="M117" s="75"/>
      <c r="N117" s="76"/>
      <c r="O117" s="76"/>
      <c r="P117" s="77"/>
      <c r="Q117" s="76"/>
      <c r="R117" s="76"/>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8">
        <f t="shared" si="9"/>
        <v>484.08</v>
      </c>
      <c r="BB117" s="47">
        <f t="shared" si="10"/>
        <v>484.08</v>
      </c>
      <c r="BC117" s="48" t="str">
        <f t="shared" si="11"/>
        <v>INR  Four Hundred &amp; Eighty Four  and Paise Eight Only</v>
      </c>
      <c r="IA117" s="15">
        <v>10.1</v>
      </c>
      <c r="IB117" s="15" t="s">
        <v>144</v>
      </c>
      <c r="ID117" s="15">
        <v>0.95</v>
      </c>
      <c r="IE117" s="16" t="s">
        <v>40</v>
      </c>
      <c r="IF117" s="16"/>
      <c r="IG117" s="16"/>
      <c r="IH117" s="16"/>
      <c r="II117" s="16"/>
    </row>
    <row r="118" spans="1:243" s="15" customFormat="1" ht="78.75">
      <c r="A118" s="23">
        <v>10.11</v>
      </c>
      <c r="B118" s="24" t="s">
        <v>145</v>
      </c>
      <c r="C118" s="69"/>
      <c r="D118" s="45"/>
      <c r="E118" s="45"/>
      <c r="F118" s="45"/>
      <c r="G118" s="45"/>
      <c r="H118" s="45"/>
      <c r="I118" s="45"/>
      <c r="J118" s="45"/>
      <c r="K118" s="45"/>
      <c r="L118" s="45"/>
      <c r="M118" s="45"/>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IA118" s="15">
        <v>10.11</v>
      </c>
      <c r="IB118" s="15" t="s">
        <v>145</v>
      </c>
      <c r="IE118" s="16"/>
      <c r="IF118" s="16"/>
      <c r="IG118" s="16"/>
      <c r="IH118" s="16"/>
      <c r="II118" s="16"/>
    </row>
    <row r="119" spans="1:243" s="15" customFormat="1" ht="45">
      <c r="A119" s="23">
        <v>10.12</v>
      </c>
      <c r="B119" s="24" t="s">
        <v>66</v>
      </c>
      <c r="C119" s="69"/>
      <c r="D119" s="19">
        <v>6</v>
      </c>
      <c r="E119" s="25" t="s">
        <v>41</v>
      </c>
      <c r="F119" s="79">
        <v>265.41</v>
      </c>
      <c r="G119" s="72"/>
      <c r="H119" s="72"/>
      <c r="I119" s="73" t="s">
        <v>29</v>
      </c>
      <c r="J119" s="74">
        <f t="shared" si="8"/>
        <v>1</v>
      </c>
      <c r="K119" s="72" t="s">
        <v>30</v>
      </c>
      <c r="L119" s="72" t="s">
        <v>4</v>
      </c>
      <c r="M119" s="75"/>
      <c r="N119" s="76"/>
      <c r="O119" s="76"/>
      <c r="P119" s="77"/>
      <c r="Q119" s="76"/>
      <c r="R119" s="76"/>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8">
        <f t="shared" si="9"/>
        <v>1592.46</v>
      </c>
      <c r="BB119" s="47">
        <f t="shared" si="10"/>
        <v>1592.46</v>
      </c>
      <c r="BC119" s="48" t="str">
        <f t="shared" si="11"/>
        <v>INR  One Thousand Five Hundred &amp; Ninety Two  and Paise Forty Six Only</v>
      </c>
      <c r="IA119" s="15">
        <v>10.12</v>
      </c>
      <c r="IB119" s="15" t="s">
        <v>66</v>
      </c>
      <c r="ID119" s="15">
        <v>6</v>
      </c>
      <c r="IE119" s="16" t="s">
        <v>41</v>
      </c>
      <c r="IF119" s="16"/>
      <c r="IG119" s="16"/>
      <c r="IH119" s="16"/>
      <c r="II119" s="16"/>
    </row>
    <row r="120" spans="1:243" s="15" customFormat="1" ht="78.75">
      <c r="A120" s="23">
        <v>10.13</v>
      </c>
      <c r="B120" s="24" t="s">
        <v>67</v>
      </c>
      <c r="C120" s="69"/>
      <c r="D120" s="19">
        <v>26</v>
      </c>
      <c r="E120" s="25" t="s">
        <v>37</v>
      </c>
      <c r="F120" s="79">
        <v>39.5</v>
      </c>
      <c r="G120" s="72"/>
      <c r="H120" s="72"/>
      <c r="I120" s="73" t="s">
        <v>29</v>
      </c>
      <c r="J120" s="74">
        <f t="shared" si="8"/>
        <v>1</v>
      </c>
      <c r="K120" s="72" t="s">
        <v>30</v>
      </c>
      <c r="L120" s="72" t="s">
        <v>4</v>
      </c>
      <c r="M120" s="75"/>
      <c r="N120" s="76"/>
      <c r="O120" s="76"/>
      <c r="P120" s="77"/>
      <c r="Q120" s="76"/>
      <c r="R120" s="76"/>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8">
        <f t="shared" si="9"/>
        <v>1027</v>
      </c>
      <c r="BB120" s="47">
        <f t="shared" si="10"/>
        <v>1027</v>
      </c>
      <c r="BC120" s="48" t="str">
        <f t="shared" si="11"/>
        <v>INR  One Thousand  &amp;Twenty Seven  Only</v>
      </c>
      <c r="IA120" s="15">
        <v>10.13</v>
      </c>
      <c r="IB120" s="15" t="s">
        <v>67</v>
      </c>
      <c r="ID120" s="15">
        <v>26</v>
      </c>
      <c r="IE120" s="16" t="s">
        <v>37</v>
      </c>
      <c r="IF120" s="16"/>
      <c r="IG120" s="16"/>
      <c r="IH120" s="16"/>
      <c r="II120" s="16"/>
    </row>
    <row r="121" spans="1:243" s="15" customFormat="1" ht="141.75">
      <c r="A121" s="23">
        <v>10.14</v>
      </c>
      <c r="B121" s="24" t="s">
        <v>68</v>
      </c>
      <c r="C121" s="69"/>
      <c r="D121" s="19">
        <v>2.5</v>
      </c>
      <c r="E121" s="25" t="s">
        <v>40</v>
      </c>
      <c r="F121" s="79">
        <v>192.33</v>
      </c>
      <c r="G121" s="72"/>
      <c r="H121" s="72"/>
      <c r="I121" s="73" t="s">
        <v>29</v>
      </c>
      <c r="J121" s="74">
        <f t="shared" si="8"/>
        <v>1</v>
      </c>
      <c r="K121" s="72" t="s">
        <v>30</v>
      </c>
      <c r="L121" s="72" t="s">
        <v>4</v>
      </c>
      <c r="M121" s="75"/>
      <c r="N121" s="76"/>
      <c r="O121" s="76"/>
      <c r="P121" s="77"/>
      <c r="Q121" s="76"/>
      <c r="R121" s="76"/>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8">
        <f t="shared" si="9"/>
        <v>480.83</v>
      </c>
      <c r="BB121" s="47">
        <f t="shared" si="10"/>
        <v>480.83</v>
      </c>
      <c r="BC121" s="48" t="str">
        <f t="shared" si="11"/>
        <v>INR  Four Hundred &amp; Eighty  and Paise Eighty Three Only</v>
      </c>
      <c r="IA121" s="15">
        <v>10.14</v>
      </c>
      <c r="IB121" s="15" t="s">
        <v>68</v>
      </c>
      <c r="ID121" s="15">
        <v>2.5</v>
      </c>
      <c r="IE121" s="16" t="s">
        <v>40</v>
      </c>
      <c r="IF121" s="16"/>
      <c r="IG121" s="16"/>
      <c r="IH121" s="16"/>
      <c r="II121" s="16"/>
    </row>
    <row r="122" spans="1:243" s="15" customFormat="1" ht="15.75">
      <c r="A122" s="23">
        <v>11</v>
      </c>
      <c r="B122" s="24" t="s">
        <v>146</v>
      </c>
      <c r="C122" s="69"/>
      <c r="D122" s="45"/>
      <c r="E122" s="45"/>
      <c r="F122" s="45"/>
      <c r="G122" s="45"/>
      <c r="H122" s="45"/>
      <c r="I122" s="45"/>
      <c r="J122" s="45"/>
      <c r="K122" s="45"/>
      <c r="L122" s="45"/>
      <c r="M122" s="45"/>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IA122" s="15">
        <v>11</v>
      </c>
      <c r="IB122" s="15" t="s">
        <v>146</v>
      </c>
      <c r="IE122" s="16"/>
      <c r="IF122" s="16"/>
      <c r="IG122" s="16"/>
      <c r="IH122" s="16"/>
      <c r="II122" s="16"/>
    </row>
    <row r="123" spans="1:243" s="15" customFormat="1" ht="173.25">
      <c r="A123" s="23">
        <v>11.01</v>
      </c>
      <c r="B123" s="24" t="s">
        <v>147</v>
      </c>
      <c r="C123" s="69"/>
      <c r="D123" s="45"/>
      <c r="E123" s="45"/>
      <c r="F123" s="45"/>
      <c r="G123" s="45"/>
      <c r="H123" s="45"/>
      <c r="I123" s="45"/>
      <c r="J123" s="45"/>
      <c r="K123" s="45"/>
      <c r="L123" s="45"/>
      <c r="M123" s="45"/>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IA123" s="15">
        <v>11.01</v>
      </c>
      <c r="IB123" s="15" t="s">
        <v>147</v>
      </c>
      <c r="IE123" s="16"/>
      <c r="IF123" s="16"/>
      <c r="IG123" s="16"/>
      <c r="IH123" s="16"/>
      <c r="II123" s="16"/>
    </row>
    <row r="124" spans="1:243" s="15" customFormat="1" ht="47.25">
      <c r="A124" s="23">
        <v>11.02</v>
      </c>
      <c r="B124" s="24" t="s">
        <v>148</v>
      </c>
      <c r="C124" s="69"/>
      <c r="D124" s="19">
        <v>1</v>
      </c>
      <c r="E124" s="25" t="s">
        <v>41</v>
      </c>
      <c r="F124" s="79">
        <v>5069.14</v>
      </c>
      <c r="G124" s="72"/>
      <c r="H124" s="72"/>
      <c r="I124" s="73" t="s">
        <v>29</v>
      </c>
      <c r="J124" s="74">
        <f t="shared" si="8"/>
        <v>1</v>
      </c>
      <c r="K124" s="72" t="s">
        <v>30</v>
      </c>
      <c r="L124" s="72" t="s">
        <v>4</v>
      </c>
      <c r="M124" s="75"/>
      <c r="N124" s="76"/>
      <c r="O124" s="76"/>
      <c r="P124" s="77"/>
      <c r="Q124" s="76"/>
      <c r="R124" s="76"/>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8">
        <f t="shared" si="9"/>
        <v>5069.14</v>
      </c>
      <c r="BB124" s="47">
        <f t="shared" si="10"/>
        <v>5069.14</v>
      </c>
      <c r="BC124" s="48" t="str">
        <f t="shared" si="11"/>
        <v>INR  Five Thousand  &amp;Sixty Nine  and Paise Fourteen Only</v>
      </c>
      <c r="IA124" s="15">
        <v>11.02</v>
      </c>
      <c r="IB124" s="15" t="s">
        <v>148</v>
      </c>
      <c r="ID124" s="15">
        <v>1</v>
      </c>
      <c r="IE124" s="16" t="s">
        <v>41</v>
      </c>
      <c r="IF124" s="16"/>
      <c r="IG124" s="16"/>
      <c r="IH124" s="16"/>
      <c r="II124" s="16"/>
    </row>
    <row r="125" spans="1:243" s="15" customFormat="1" ht="110.25">
      <c r="A125" s="23">
        <v>11.03</v>
      </c>
      <c r="B125" s="24" t="s">
        <v>149</v>
      </c>
      <c r="C125" s="69"/>
      <c r="D125" s="45"/>
      <c r="E125" s="45"/>
      <c r="F125" s="45"/>
      <c r="G125" s="45"/>
      <c r="H125" s="45"/>
      <c r="I125" s="45"/>
      <c r="J125" s="45"/>
      <c r="K125" s="45"/>
      <c r="L125" s="45"/>
      <c r="M125" s="45"/>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IA125" s="15">
        <v>11.03</v>
      </c>
      <c r="IB125" s="15" t="s">
        <v>149</v>
      </c>
      <c r="IE125" s="16"/>
      <c r="IF125" s="16"/>
      <c r="IG125" s="16"/>
      <c r="IH125" s="16"/>
      <c r="II125" s="16"/>
    </row>
    <row r="126" spans="1:243" s="15" customFormat="1" ht="47.25">
      <c r="A126" s="23">
        <v>11.04</v>
      </c>
      <c r="B126" s="24" t="s">
        <v>150</v>
      </c>
      <c r="C126" s="69"/>
      <c r="D126" s="19">
        <v>1</v>
      </c>
      <c r="E126" s="25" t="s">
        <v>41</v>
      </c>
      <c r="F126" s="79">
        <v>2394.96</v>
      </c>
      <c r="G126" s="72"/>
      <c r="H126" s="72"/>
      <c r="I126" s="73" t="s">
        <v>29</v>
      </c>
      <c r="J126" s="74">
        <f t="shared" si="8"/>
        <v>1</v>
      </c>
      <c r="K126" s="72" t="s">
        <v>30</v>
      </c>
      <c r="L126" s="72" t="s">
        <v>4</v>
      </c>
      <c r="M126" s="75"/>
      <c r="N126" s="76"/>
      <c r="O126" s="76"/>
      <c r="P126" s="77"/>
      <c r="Q126" s="76"/>
      <c r="R126" s="76"/>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8">
        <f t="shared" si="9"/>
        <v>2394.96</v>
      </c>
      <c r="BB126" s="47">
        <f t="shared" si="10"/>
        <v>2394.96</v>
      </c>
      <c r="BC126" s="48" t="str">
        <f t="shared" si="11"/>
        <v>INR  Two Thousand Three Hundred &amp; Ninety Four  and Paise Ninety Six Only</v>
      </c>
      <c r="IA126" s="15">
        <v>11.04</v>
      </c>
      <c r="IB126" s="15" t="s">
        <v>150</v>
      </c>
      <c r="ID126" s="15">
        <v>1</v>
      </c>
      <c r="IE126" s="16" t="s">
        <v>41</v>
      </c>
      <c r="IF126" s="16"/>
      <c r="IG126" s="16"/>
      <c r="IH126" s="16"/>
      <c r="II126" s="16"/>
    </row>
    <row r="127" spans="1:243" s="15" customFormat="1" ht="110.25">
      <c r="A127" s="23">
        <v>11.05</v>
      </c>
      <c r="B127" s="24" t="s">
        <v>151</v>
      </c>
      <c r="C127" s="69"/>
      <c r="D127" s="45"/>
      <c r="E127" s="45"/>
      <c r="F127" s="45"/>
      <c r="G127" s="45"/>
      <c r="H127" s="45"/>
      <c r="I127" s="45"/>
      <c r="J127" s="45"/>
      <c r="K127" s="45"/>
      <c r="L127" s="45"/>
      <c r="M127" s="45"/>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IA127" s="15">
        <v>11.05</v>
      </c>
      <c r="IB127" s="15" t="s">
        <v>151</v>
      </c>
      <c r="IE127" s="16"/>
      <c r="IF127" s="16"/>
      <c r="IG127" s="16"/>
      <c r="IH127" s="16"/>
      <c r="II127" s="16"/>
    </row>
    <row r="128" spans="1:243" s="15" customFormat="1" ht="15.75">
      <c r="A128" s="23">
        <v>11.06</v>
      </c>
      <c r="B128" s="24" t="s">
        <v>152</v>
      </c>
      <c r="C128" s="69"/>
      <c r="D128" s="45"/>
      <c r="E128" s="45"/>
      <c r="F128" s="45"/>
      <c r="G128" s="45"/>
      <c r="H128" s="45"/>
      <c r="I128" s="45"/>
      <c r="J128" s="45"/>
      <c r="K128" s="45"/>
      <c r="L128" s="45"/>
      <c r="M128" s="45"/>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IA128" s="15">
        <v>11.06</v>
      </c>
      <c r="IB128" s="15" t="s">
        <v>152</v>
      </c>
      <c r="IE128" s="16"/>
      <c r="IF128" s="16"/>
      <c r="IG128" s="16"/>
      <c r="IH128" s="16"/>
      <c r="II128" s="16"/>
    </row>
    <row r="129" spans="1:243" s="15" customFormat="1" ht="45">
      <c r="A129" s="23">
        <v>11.07</v>
      </c>
      <c r="B129" s="24" t="s">
        <v>153</v>
      </c>
      <c r="C129" s="69"/>
      <c r="D129" s="19">
        <v>1</v>
      </c>
      <c r="E129" s="25" t="s">
        <v>41</v>
      </c>
      <c r="F129" s="79">
        <v>5268.26</v>
      </c>
      <c r="G129" s="72"/>
      <c r="H129" s="72"/>
      <c r="I129" s="73" t="s">
        <v>29</v>
      </c>
      <c r="J129" s="74">
        <f t="shared" si="8"/>
        <v>1</v>
      </c>
      <c r="K129" s="72" t="s">
        <v>30</v>
      </c>
      <c r="L129" s="72" t="s">
        <v>4</v>
      </c>
      <c r="M129" s="75"/>
      <c r="N129" s="76"/>
      <c r="O129" s="76"/>
      <c r="P129" s="77"/>
      <c r="Q129" s="76"/>
      <c r="R129" s="76"/>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8">
        <f t="shared" si="9"/>
        <v>5268.26</v>
      </c>
      <c r="BB129" s="47">
        <f t="shared" si="10"/>
        <v>5268.26</v>
      </c>
      <c r="BC129" s="48" t="str">
        <f t="shared" si="11"/>
        <v>INR  Five Thousand Two Hundred &amp; Sixty Eight  and Paise Twenty Six Only</v>
      </c>
      <c r="IA129" s="15">
        <v>11.07</v>
      </c>
      <c r="IB129" s="15" t="s">
        <v>153</v>
      </c>
      <c r="ID129" s="15">
        <v>1</v>
      </c>
      <c r="IE129" s="16" t="s">
        <v>41</v>
      </c>
      <c r="IF129" s="16"/>
      <c r="IG129" s="16"/>
      <c r="IH129" s="16"/>
      <c r="II129" s="16"/>
    </row>
    <row r="130" spans="1:243" s="15" customFormat="1" ht="47.25">
      <c r="A130" s="23">
        <v>11.08</v>
      </c>
      <c r="B130" s="24" t="s">
        <v>154</v>
      </c>
      <c r="C130" s="69"/>
      <c r="D130" s="45"/>
      <c r="E130" s="45"/>
      <c r="F130" s="45"/>
      <c r="G130" s="45"/>
      <c r="H130" s="45"/>
      <c r="I130" s="45"/>
      <c r="J130" s="45"/>
      <c r="K130" s="45"/>
      <c r="L130" s="45"/>
      <c r="M130" s="45"/>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IA130" s="15">
        <v>11.08</v>
      </c>
      <c r="IB130" s="15" t="s">
        <v>154</v>
      </c>
      <c r="IE130" s="16"/>
      <c r="IF130" s="16"/>
      <c r="IG130" s="16"/>
      <c r="IH130" s="16"/>
      <c r="II130" s="16"/>
    </row>
    <row r="131" spans="1:243" s="15" customFormat="1" ht="15.75">
      <c r="A131" s="23">
        <v>11.09</v>
      </c>
      <c r="B131" s="24" t="s">
        <v>155</v>
      </c>
      <c r="C131" s="69"/>
      <c r="D131" s="45"/>
      <c r="E131" s="45"/>
      <c r="F131" s="45"/>
      <c r="G131" s="45"/>
      <c r="H131" s="45"/>
      <c r="I131" s="45"/>
      <c r="J131" s="45"/>
      <c r="K131" s="45"/>
      <c r="L131" s="45"/>
      <c r="M131" s="45"/>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IA131" s="15">
        <v>11.09</v>
      </c>
      <c r="IB131" s="15" t="s">
        <v>155</v>
      </c>
      <c r="IE131" s="16"/>
      <c r="IF131" s="16"/>
      <c r="IG131" s="16"/>
      <c r="IH131" s="16"/>
      <c r="II131" s="16"/>
    </row>
    <row r="132" spans="1:243" s="15" customFormat="1" ht="45">
      <c r="A132" s="26">
        <v>11.1</v>
      </c>
      <c r="B132" s="24" t="s">
        <v>156</v>
      </c>
      <c r="C132" s="69"/>
      <c r="D132" s="19">
        <v>2</v>
      </c>
      <c r="E132" s="25" t="s">
        <v>41</v>
      </c>
      <c r="F132" s="79">
        <v>91.49</v>
      </c>
      <c r="G132" s="72"/>
      <c r="H132" s="72"/>
      <c r="I132" s="73" t="s">
        <v>29</v>
      </c>
      <c r="J132" s="74">
        <f t="shared" si="8"/>
        <v>1</v>
      </c>
      <c r="K132" s="72" t="s">
        <v>30</v>
      </c>
      <c r="L132" s="72" t="s">
        <v>4</v>
      </c>
      <c r="M132" s="75"/>
      <c r="N132" s="76"/>
      <c r="O132" s="76"/>
      <c r="P132" s="77"/>
      <c r="Q132" s="76"/>
      <c r="R132" s="76"/>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8">
        <f t="shared" si="9"/>
        <v>182.98</v>
      </c>
      <c r="BB132" s="47">
        <f t="shared" si="10"/>
        <v>182.98</v>
      </c>
      <c r="BC132" s="48" t="str">
        <f t="shared" si="11"/>
        <v>INR  One Hundred &amp; Eighty Two  and Paise Ninety Eight Only</v>
      </c>
      <c r="IA132" s="15">
        <v>11.1</v>
      </c>
      <c r="IB132" s="15" t="s">
        <v>156</v>
      </c>
      <c r="ID132" s="15">
        <v>2</v>
      </c>
      <c r="IE132" s="16" t="s">
        <v>41</v>
      </c>
      <c r="IF132" s="16"/>
      <c r="IG132" s="16"/>
      <c r="IH132" s="16"/>
      <c r="II132" s="16"/>
    </row>
    <row r="133" spans="1:243" s="15" customFormat="1" ht="94.5">
      <c r="A133" s="23">
        <v>11.11</v>
      </c>
      <c r="B133" s="24" t="s">
        <v>157</v>
      </c>
      <c r="C133" s="69"/>
      <c r="D133" s="19">
        <v>1</v>
      </c>
      <c r="E133" s="25" t="s">
        <v>41</v>
      </c>
      <c r="F133" s="79">
        <v>1237.31</v>
      </c>
      <c r="G133" s="72"/>
      <c r="H133" s="72"/>
      <c r="I133" s="73" t="s">
        <v>29</v>
      </c>
      <c r="J133" s="74">
        <f t="shared" si="8"/>
        <v>1</v>
      </c>
      <c r="K133" s="72" t="s">
        <v>30</v>
      </c>
      <c r="L133" s="72" t="s">
        <v>4</v>
      </c>
      <c r="M133" s="75"/>
      <c r="N133" s="76"/>
      <c r="O133" s="76"/>
      <c r="P133" s="77"/>
      <c r="Q133" s="76"/>
      <c r="R133" s="76"/>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8">
        <f t="shared" si="9"/>
        <v>1237.31</v>
      </c>
      <c r="BB133" s="47">
        <f t="shared" si="10"/>
        <v>1237.31</v>
      </c>
      <c r="BC133" s="48" t="str">
        <f t="shared" si="11"/>
        <v>INR  One Thousand Two Hundred &amp; Thirty Seven  and Paise Thirty One Only</v>
      </c>
      <c r="IA133" s="15">
        <v>11.11</v>
      </c>
      <c r="IB133" s="15" t="s">
        <v>157</v>
      </c>
      <c r="ID133" s="15">
        <v>1</v>
      </c>
      <c r="IE133" s="16" t="s">
        <v>41</v>
      </c>
      <c r="IF133" s="16"/>
      <c r="IG133" s="16"/>
      <c r="IH133" s="16"/>
      <c r="II133" s="16"/>
    </row>
    <row r="134" spans="1:243" s="15" customFormat="1" ht="15.75">
      <c r="A134" s="23">
        <v>12</v>
      </c>
      <c r="B134" s="24" t="s">
        <v>158</v>
      </c>
      <c r="C134" s="69"/>
      <c r="D134" s="45"/>
      <c r="E134" s="45"/>
      <c r="F134" s="45"/>
      <c r="G134" s="45"/>
      <c r="H134" s="45"/>
      <c r="I134" s="45"/>
      <c r="J134" s="45"/>
      <c r="K134" s="45"/>
      <c r="L134" s="45"/>
      <c r="M134" s="45"/>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IA134" s="15">
        <v>12</v>
      </c>
      <c r="IB134" s="15" t="s">
        <v>158</v>
      </c>
      <c r="IE134" s="16"/>
      <c r="IF134" s="16"/>
      <c r="IG134" s="16"/>
      <c r="IH134" s="16"/>
      <c r="II134" s="16"/>
    </row>
    <row r="135" spans="1:243" s="15" customFormat="1" ht="48" customHeight="1">
      <c r="A135" s="23">
        <v>12.01</v>
      </c>
      <c r="B135" s="24" t="s">
        <v>159</v>
      </c>
      <c r="C135" s="69"/>
      <c r="D135" s="45"/>
      <c r="E135" s="45"/>
      <c r="F135" s="45"/>
      <c r="G135" s="45"/>
      <c r="H135" s="45"/>
      <c r="I135" s="45"/>
      <c r="J135" s="45"/>
      <c r="K135" s="45"/>
      <c r="L135" s="45"/>
      <c r="M135" s="45"/>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IA135" s="15">
        <v>12.01</v>
      </c>
      <c r="IB135" s="15" t="s">
        <v>159</v>
      </c>
      <c r="IE135" s="16"/>
      <c r="IF135" s="16"/>
      <c r="IG135" s="16"/>
      <c r="IH135" s="16"/>
      <c r="II135" s="16"/>
    </row>
    <row r="136" spans="1:243" s="15" customFormat="1" ht="31.5" customHeight="1">
      <c r="A136" s="23">
        <v>12.02</v>
      </c>
      <c r="B136" s="24" t="s">
        <v>160</v>
      </c>
      <c r="C136" s="69"/>
      <c r="D136" s="19">
        <v>5</v>
      </c>
      <c r="E136" s="25" t="s">
        <v>38</v>
      </c>
      <c r="F136" s="79">
        <v>266.68</v>
      </c>
      <c r="G136" s="72"/>
      <c r="H136" s="72"/>
      <c r="I136" s="73" t="s">
        <v>29</v>
      </c>
      <c r="J136" s="74">
        <f t="shared" si="8"/>
        <v>1</v>
      </c>
      <c r="K136" s="72" t="s">
        <v>30</v>
      </c>
      <c r="L136" s="72" t="s">
        <v>4</v>
      </c>
      <c r="M136" s="75"/>
      <c r="N136" s="76"/>
      <c r="O136" s="76"/>
      <c r="P136" s="77"/>
      <c r="Q136" s="76"/>
      <c r="R136" s="76"/>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8">
        <f t="shared" si="9"/>
        <v>1333.4</v>
      </c>
      <c r="BB136" s="47">
        <f t="shared" si="10"/>
        <v>1333.4</v>
      </c>
      <c r="BC136" s="48" t="str">
        <f t="shared" si="11"/>
        <v>INR  One Thousand Three Hundred &amp; Thirty Three  and Paise Forty Only</v>
      </c>
      <c r="IA136" s="15">
        <v>12.02</v>
      </c>
      <c r="IB136" s="15" t="s">
        <v>160</v>
      </c>
      <c r="ID136" s="15">
        <v>5</v>
      </c>
      <c r="IE136" s="16" t="s">
        <v>38</v>
      </c>
      <c r="IF136" s="16"/>
      <c r="IG136" s="16"/>
      <c r="IH136" s="16"/>
      <c r="II136" s="16"/>
    </row>
    <row r="137" spans="1:243" s="15" customFormat="1" ht="45">
      <c r="A137" s="23">
        <v>12.03</v>
      </c>
      <c r="B137" s="24" t="s">
        <v>161</v>
      </c>
      <c r="C137" s="69"/>
      <c r="D137" s="19">
        <v>5</v>
      </c>
      <c r="E137" s="25" t="s">
        <v>38</v>
      </c>
      <c r="F137" s="79">
        <v>327.36</v>
      </c>
      <c r="G137" s="72"/>
      <c r="H137" s="72"/>
      <c r="I137" s="73" t="s">
        <v>29</v>
      </c>
      <c r="J137" s="74">
        <f t="shared" si="8"/>
        <v>1</v>
      </c>
      <c r="K137" s="72" t="s">
        <v>30</v>
      </c>
      <c r="L137" s="72" t="s">
        <v>4</v>
      </c>
      <c r="M137" s="75"/>
      <c r="N137" s="76"/>
      <c r="O137" s="76"/>
      <c r="P137" s="77"/>
      <c r="Q137" s="76"/>
      <c r="R137" s="76"/>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8">
        <f t="shared" si="9"/>
        <v>1636.8</v>
      </c>
      <c r="BB137" s="47">
        <f t="shared" si="10"/>
        <v>1636.8</v>
      </c>
      <c r="BC137" s="48" t="str">
        <f t="shared" si="11"/>
        <v>INR  One Thousand Six Hundred &amp; Thirty Six  and Paise Eighty Only</v>
      </c>
      <c r="IA137" s="15">
        <v>12.03</v>
      </c>
      <c r="IB137" s="15" t="s">
        <v>161</v>
      </c>
      <c r="ID137" s="15">
        <v>5</v>
      </c>
      <c r="IE137" s="16" t="s">
        <v>38</v>
      </c>
      <c r="IF137" s="16"/>
      <c r="IG137" s="16"/>
      <c r="IH137" s="16"/>
      <c r="II137" s="16"/>
    </row>
    <row r="138" spans="1:243" s="15" customFormat="1" ht="45">
      <c r="A138" s="23">
        <v>12.04</v>
      </c>
      <c r="B138" s="24" t="s">
        <v>162</v>
      </c>
      <c r="C138" s="69"/>
      <c r="D138" s="19">
        <v>1.5</v>
      </c>
      <c r="E138" s="25" t="s">
        <v>38</v>
      </c>
      <c r="F138" s="79">
        <v>494.17</v>
      </c>
      <c r="G138" s="72"/>
      <c r="H138" s="72"/>
      <c r="I138" s="73" t="s">
        <v>29</v>
      </c>
      <c r="J138" s="74">
        <f t="shared" si="8"/>
        <v>1</v>
      </c>
      <c r="K138" s="72" t="s">
        <v>30</v>
      </c>
      <c r="L138" s="72" t="s">
        <v>4</v>
      </c>
      <c r="M138" s="75"/>
      <c r="N138" s="76"/>
      <c r="O138" s="76"/>
      <c r="P138" s="77"/>
      <c r="Q138" s="76"/>
      <c r="R138" s="76"/>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8">
        <f t="shared" si="9"/>
        <v>741.26</v>
      </c>
      <c r="BB138" s="47">
        <f t="shared" si="10"/>
        <v>741.26</v>
      </c>
      <c r="BC138" s="48" t="str">
        <f t="shared" si="11"/>
        <v>INR  Seven Hundred &amp; Forty One  and Paise Twenty Six Only</v>
      </c>
      <c r="IA138" s="15">
        <v>12.04</v>
      </c>
      <c r="IB138" s="15" t="s">
        <v>162</v>
      </c>
      <c r="ID138" s="15">
        <v>1.5</v>
      </c>
      <c r="IE138" s="16" t="s">
        <v>38</v>
      </c>
      <c r="IF138" s="16"/>
      <c r="IG138" s="16"/>
      <c r="IH138" s="16"/>
      <c r="II138" s="16"/>
    </row>
    <row r="139" spans="1:243" s="15" customFormat="1" ht="110.25">
      <c r="A139" s="26">
        <v>12.05</v>
      </c>
      <c r="B139" s="24" t="s">
        <v>163</v>
      </c>
      <c r="C139" s="69"/>
      <c r="D139" s="45"/>
      <c r="E139" s="45"/>
      <c r="F139" s="45"/>
      <c r="G139" s="45"/>
      <c r="H139" s="45"/>
      <c r="I139" s="45"/>
      <c r="J139" s="45"/>
      <c r="K139" s="45"/>
      <c r="L139" s="45"/>
      <c r="M139" s="45"/>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IA139" s="15">
        <v>12.05</v>
      </c>
      <c r="IB139" s="15" t="s">
        <v>163</v>
      </c>
      <c r="IE139" s="16"/>
      <c r="IF139" s="16"/>
      <c r="IG139" s="16"/>
      <c r="IH139" s="16"/>
      <c r="II139" s="16"/>
    </row>
    <row r="140" spans="1:243" s="15" customFormat="1" ht="45">
      <c r="A140" s="23">
        <v>12.06</v>
      </c>
      <c r="B140" s="24" t="s">
        <v>160</v>
      </c>
      <c r="C140" s="69"/>
      <c r="D140" s="19">
        <v>13.5</v>
      </c>
      <c r="E140" s="25" t="s">
        <v>38</v>
      </c>
      <c r="F140" s="79">
        <v>425.43</v>
      </c>
      <c r="G140" s="72"/>
      <c r="H140" s="72"/>
      <c r="I140" s="73" t="s">
        <v>29</v>
      </c>
      <c r="J140" s="74">
        <f t="shared" si="8"/>
        <v>1</v>
      </c>
      <c r="K140" s="72" t="s">
        <v>30</v>
      </c>
      <c r="L140" s="72" t="s">
        <v>4</v>
      </c>
      <c r="M140" s="75"/>
      <c r="N140" s="76"/>
      <c r="O140" s="76"/>
      <c r="P140" s="77"/>
      <c r="Q140" s="76"/>
      <c r="R140" s="76"/>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8">
        <f t="shared" si="9"/>
        <v>5743.31</v>
      </c>
      <c r="BB140" s="47">
        <f t="shared" si="10"/>
        <v>5743.31</v>
      </c>
      <c r="BC140" s="48" t="str">
        <f t="shared" si="11"/>
        <v>INR  Five Thousand Seven Hundred &amp; Forty Three  and Paise Thirty One Only</v>
      </c>
      <c r="IA140" s="15">
        <v>12.06</v>
      </c>
      <c r="IB140" s="15" t="s">
        <v>160</v>
      </c>
      <c r="ID140" s="15">
        <v>13.5</v>
      </c>
      <c r="IE140" s="16" t="s">
        <v>38</v>
      </c>
      <c r="IF140" s="16"/>
      <c r="IG140" s="16"/>
      <c r="IH140" s="16"/>
      <c r="II140" s="16"/>
    </row>
    <row r="141" spans="1:243" s="15" customFormat="1" ht="31.5">
      <c r="A141" s="23">
        <v>12.07</v>
      </c>
      <c r="B141" s="24" t="s">
        <v>164</v>
      </c>
      <c r="C141" s="69"/>
      <c r="D141" s="45"/>
      <c r="E141" s="45"/>
      <c r="F141" s="45"/>
      <c r="G141" s="45"/>
      <c r="H141" s="45"/>
      <c r="I141" s="45"/>
      <c r="J141" s="45"/>
      <c r="K141" s="45"/>
      <c r="L141" s="45"/>
      <c r="M141" s="45"/>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IA141" s="15">
        <v>12.07</v>
      </c>
      <c r="IB141" s="15" t="s">
        <v>164</v>
      </c>
      <c r="IE141" s="16"/>
      <c r="IF141" s="16"/>
      <c r="IG141" s="16"/>
      <c r="IH141" s="16"/>
      <c r="II141" s="16"/>
    </row>
    <row r="142" spans="1:243" s="15" customFormat="1" ht="15.75">
      <c r="A142" s="26">
        <v>12.08</v>
      </c>
      <c r="B142" s="24" t="s">
        <v>165</v>
      </c>
      <c r="C142" s="69"/>
      <c r="D142" s="45"/>
      <c r="E142" s="45"/>
      <c r="F142" s="45"/>
      <c r="G142" s="45"/>
      <c r="H142" s="45"/>
      <c r="I142" s="45"/>
      <c r="J142" s="45"/>
      <c r="K142" s="45"/>
      <c r="L142" s="45"/>
      <c r="M142" s="45"/>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IA142" s="15">
        <v>12.08</v>
      </c>
      <c r="IB142" s="15" t="s">
        <v>165</v>
      </c>
      <c r="IE142" s="16"/>
      <c r="IF142" s="16"/>
      <c r="IG142" s="16"/>
      <c r="IH142" s="16"/>
      <c r="II142" s="16"/>
    </row>
    <row r="143" spans="1:243" s="15" customFormat="1" ht="30">
      <c r="A143" s="23">
        <v>12.09</v>
      </c>
      <c r="B143" s="24" t="s">
        <v>166</v>
      </c>
      <c r="C143" s="69"/>
      <c r="D143" s="19">
        <v>3</v>
      </c>
      <c r="E143" s="25" t="s">
        <v>41</v>
      </c>
      <c r="F143" s="79">
        <v>74.7</v>
      </c>
      <c r="G143" s="72"/>
      <c r="H143" s="72"/>
      <c r="I143" s="73" t="s">
        <v>29</v>
      </c>
      <c r="J143" s="74">
        <f t="shared" si="8"/>
        <v>1</v>
      </c>
      <c r="K143" s="72" t="s">
        <v>30</v>
      </c>
      <c r="L143" s="72" t="s">
        <v>4</v>
      </c>
      <c r="M143" s="75"/>
      <c r="N143" s="76"/>
      <c r="O143" s="76"/>
      <c r="P143" s="77"/>
      <c r="Q143" s="76"/>
      <c r="R143" s="76"/>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8">
        <f t="shared" si="9"/>
        <v>224.1</v>
      </c>
      <c r="BB143" s="47">
        <f t="shared" si="10"/>
        <v>224.1</v>
      </c>
      <c r="BC143" s="48" t="str">
        <f t="shared" si="11"/>
        <v>INR  Two Hundred &amp; Twenty Four  and Paise Ten Only</v>
      </c>
      <c r="IA143" s="15">
        <v>12.09</v>
      </c>
      <c r="IB143" s="15" t="s">
        <v>166</v>
      </c>
      <c r="ID143" s="15">
        <v>3</v>
      </c>
      <c r="IE143" s="16" t="s">
        <v>41</v>
      </c>
      <c r="IF143" s="16"/>
      <c r="IG143" s="16"/>
      <c r="IH143" s="16"/>
      <c r="II143" s="16"/>
    </row>
    <row r="144" spans="1:243" s="15" customFormat="1" ht="63">
      <c r="A144" s="26">
        <v>12.1</v>
      </c>
      <c r="B144" s="24" t="s">
        <v>167</v>
      </c>
      <c r="C144" s="69"/>
      <c r="D144" s="45"/>
      <c r="E144" s="45"/>
      <c r="F144" s="45"/>
      <c r="G144" s="45"/>
      <c r="H144" s="45"/>
      <c r="I144" s="45"/>
      <c r="J144" s="45"/>
      <c r="K144" s="45"/>
      <c r="L144" s="45"/>
      <c r="M144" s="45"/>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IA144" s="15">
        <v>12.1</v>
      </c>
      <c r="IB144" s="15" t="s">
        <v>167</v>
      </c>
      <c r="IE144" s="16"/>
      <c r="IF144" s="16"/>
      <c r="IG144" s="16"/>
      <c r="IH144" s="16"/>
      <c r="II144" s="16"/>
    </row>
    <row r="145" spans="1:243" s="15" customFormat="1" ht="30">
      <c r="A145" s="26">
        <v>12.11</v>
      </c>
      <c r="B145" s="24" t="s">
        <v>166</v>
      </c>
      <c r="C145" s="69"/>
      <c r="D145" s="19">
        <v>2</v>
      </c>
      <c r="E145" s="25" t="s">
        <v>41</v>
      </c>
      <c r="F145" s="79">
        <v>229.99</v>
      </c>
      <c r="G145" s="72"/>
      <c r="H145" s="72"/>
      <c r="I145" s="73" t="s">
        <v>29</v>
      </c>
      <c r="J145" s="74">
        <f t="shared" si="8"/>
        <v>1</v>
      </c>
      <c r="K145" s="72" t="s">
        <v>30</v>
      </c>
      <c r="L145" s="72" t="s">
        <v>4</v>
      </c>
      <c r="M145" s="75"/>
      <c r="N145" s="76"/>
      <c r="O145" s="76"/>
      <c r="P145" s="77"/>
      <c r="Q145" s="76"/>
      <c r="R145" s="76"/>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8">
        <f t="shared" si="9"/>
        <v>459.98</v>
      </c>
      <c r="BB145" s="47">
        <f t="shared" si="10"/>
        <v>459.98</v>
      </c>
      <c r="BC145" s="48" t="str">
        <f t="shared" si="11"/>
        <v>INR  Four Hundred &amp; Fifty Nine  and Paise Ninety Eight Only</v>
      </c>
      <c r="IA145" s="15">
        <v>12.11</v>
      </c>
      <c r="IB145" s="15" t="s">
        <v>166</v>
      </c>
      <c r="ID145" s="15">
        <v>2</v>
      </c>
      <c r="IE145" s="16" t="s">
        <v>41</v>
      </c>
      <c r="IF145" s="16"/>
      <c r="IG145" s="16"/>
      <c r="IH145" s="16"/>
      <c r="II145" s="16"/>
    </row>
    <row r="146" spans="1:243" s="15" customFormat="1" ht="30">
      <c r="A146" s="23">
        <v>12.12</v>
      </c>
      <c r="B146" s="24" t="s">
        <v>168</v>
      </c>
      <c r="C146" s="69"/>
      <c r="D146" s="19">
        <v>2</v>
      </c>
      <c r="E146" s="25" t="s">
        <v>41</v>
      </c>
      <c r="F146" s="79">
        <v>253.44</v>
      </c>
      <c r="G146" s="72"/>
      <c r="H146" s="72"/>
      <c r="I146" s="73" t="s">
        <v>29</v>
      </c>
      <c r="J146" s="74">
        <f t="shared" si="8"/>
        <v>1</v>
      </c>
      <c r="K146" s="72" t="s">
        <v>30</v>
      </c>
      <c r="L146" s="72" t="s">
        <v>4</v>
      </c>
      <c r="M146" s="75"/>
      <c r="N146" s="76"/>
      <c r="O146" s="76"/>
      <c r="P146" s="77"/>
      <c r="Q146" s="76"/>
      <c r="R146" s="76"/>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8">
        <f t="shared" si="9"/>
        <v>506.88</v>
      </c>
      <c r="BB146" s="47">
        <f t="shared" si="10"/>
        <v>506.88</v>
      </c>
      <c r="BC146" s="48" t="str">
        <f t="shared" si="11"/>
        <v>INR  Five Hundred &amp; Six  and Paise Eighty Eight Only</v>
      </c>
      <c r="IA146" s="15">
        <v>12.12</v>
      </c>
      <c r="IB146" s="15" t="s">
        <v>168</v>
      </c>
      <c r="ID146" s="15">
        <v>2</v>
      </c>
      <c r="IE146" s="16" t="s">
        <v>41</v>
      </c>
      <c r="IF146" s="16"/>
      <c r="IG146" s="16"/>
      <c r="IH146" s="16"/>
      <c r="II146" s="16"/>
    </row>
    <row r="147" spans="1:243" s="15" customFormat="1" ht="47.25">
      <c r="A147" s="23">
        <v>12.13</v>
      </c>
      <c r="B147" s="24" t="s">
        <v>169</v>
      </c>
      <c r="C147" s="69"/>
      <c r="D147" s="45"/>
      <c r="E147" s="45"/>
      <c r="F147" s="45"/>
      <c r="G147" s="45"/>
      <c r="H147" s="45"/>
      <c r="I147" s="45"/>
      <c r="J147" s="45"/>
      <c r="K147" s="45"/>
      <c r="L147" s="45"/>
      <c r="M147" s="45"/>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IA147" s="15">
        <v>12.13</v>
      </c>
      <c r="IB147" s="15" t="s">
        <v>169</v>
      </c>
      <c r="IE147" s="16"/>
      <c r="IF147" s="16"/>
      <c r="IG147" s="16"/>
      <c r="IH147" s="16"/>
      <c r="II147" s="16"/>
    </row>
    <row r="148" spans="1:243" s="15" customFormat="1" ht="30">
      <c r="A148" s="26">
        <v>12.14</v>
      </c>
      <c r="B148" s="24" t="s">
        <v>166</v>
      </c>
      <c r="C148" s="69"/>
      <c r="D148" s="19">
        <v>2</v>
      </c>
      <c r="E148" s="25" t="s">
        <v>41</v>
      </c>
      <c r="F148" s="79">
        <v>380.71</v>
      </c>
      <c r="G148" s="72"/>
      <c r="H148" s="72"/>
      <c r="I148" s="73" t="s">
        <v>29</v>
      </c>
      <c r="J148" s="74">
        <f t="shared" si="8"/>
        <v>1</v>
      </c>
      <c r="K148" s="72" t="s">
        <v>30</v>
      </c>
      <c r="L148" s="72" t="s">
        <v>4</v>
      </c>
      <c r="M148" s="75"/>
      <c r="N148" s="76"/>
      <c r="O148" s="76"/>
      <c r="P148" s="77"/>
      <c r="Q148" s="76"/>
      <c r="R148" s="76"/>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8">
        <f t="shared" si="9"/>
        <v>761.42</v>
      </c>
      <c r="BB148" s="47">
        <f t="shared" si="10"/>
        <v>761.42</v>
      </c>
      <c r="BC148" s="48" t="str">
        <f t="shared" si="11"/>
        <v>INR  Seven Hundred &amp; Sixty One  and Paise Forty Two Only</v>
      </c>
      <c r="IA148" s="15">
        <v>12.14</v>
      </c>
      <c r="IB148" s="15" t="s">
        <v>166</v>
      </c>
      <c r="ID148" s="15">
        <v>2</v>
      </c>
      <c r="IE148" s="16" t="s">
        <v>41</v>
      </c>
      <c r="IF148" s="16"/>
      <c r="IG148" s="16"/>
      <c r="IH148" s="16"/>
      <c r="II148" s="16"/>
    </row>
    <row r="149" spans="1:243" s="15" customFormat="1" ht="63">
      <c r="A149" s="23">
        <v>12.15</v>
      </c>
      <c r="B149" s="24" t="s">
        <v>170</v>
      </c>
      <c r="C149" s="69"/>
      <c r="D149" s="45"/>
      <c r="E149" s="45"/>
      <c r="F149" s="45"/>
      <c r="G149" s="45"/>
      <c r="H149" s="45"/>
      <c r="I149" s="45"/>
      <c r="J149" s="45"/>
      <c r="K149" s="45"/>
      <c r="L149" s="45"/>
      <c r="M149" s="45"/>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IA149" s="15">
        <v>12.15</v>
      </c>
      <c r="IB149" s="15" t="s">
        <v>170</v>
      </c>
      <c r="IE149" s="16"/>
      <c r="IF149" s="16"/>
      <c r="IG149" s="16"/>
      <c r="IH149" s="16"/>
      <c r="II149" s="16"/>
    </row>
    <row r="150" spans="1:243" s="15" customFormat="1" ht="45">
      <c r="A150" s="23">
        <v>12.16</v>
      </c>
      <c r="B150" s="24" t="s">
        <v>166</v>
      </c>
      <c r="C150" s="69"/>
      <c r="D150" s="19">
        <v>4</v>
      </c>
      <c r="E150" s="25" t="s">
        <v>41</v>
      </c>
      <c r="F150" s="79">
        <v>621.13</v>
      </c>
      <c r="G150" s="72"/>
      <c r="H150" s="72"/>
      <c r="I150" s="73" t="s">
        <v>29</v>
      </c>
      <c r="J150" s="74">
        <f t="shared" si="8"/>
        <v>1</v>
      </c>
      <c r="K150" s="72" t="s">
        <v>30</v>
      </c>
      <c r="L150" s="72" t="s">
        <v>4</v>
      </c>
      <c r="M150" s="75"/>
      <c r="N150" s="76"/>
      <c r="O150" s="76"/>
      <c r="P150" s="77"/>
      <c r="Q150" s="76"/>
      <c r="R150" s="76"/>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8">
        <f t="shared" si="9"/>
        <v>2484.52</v>
      </c>
      <c r="BB150" s="47">
        <f t="shared" si="10"/>
        <v>2484.52</v>
      </c>
      <c r="BC150" s="48" t="str">
        <f t="shared" si="11"/>
        <v>INR  Two Thousand Four Hundred &amp; Eighty Four  and Paise Fifty Two Only</v>
      </c>
      <c r="IA150" s="15">
        <v>12.16</v>
      </c>
      <c r="IB150" s="15" t="s">
        <v>166</v>
      </c>
      <c r="ID150" s="15">
        <v>4</v>
      </c>
      <c r="IE150" s="16" t="s">
        <v>41</v>
      </c>
      <c r="IF150" s="16"/>
      <c r="IG150" s="16"/>
      <c r="IH150" s="16"/>
      <c r="II150" s="16"/>
    </row>
    <row r="151" spans="1:243" s="15" customFormat="1" ht="63">
      <c r="A151" s="26">
        <v>12.17</v>
      </c>
      <c r="B151" s="24" t="s">
        <v>171</v>
      </c>
      <c r="C151" s="69"/>
      <c r="D151" s="45"/>
      <c r="E151" s="45"/>
      <c r="F151" s="45"/>
      <c r="G151" s="45"/>
      <c r="H151" s="45"/>
      <c r="I151" s="45"/>
      <c r="J151" s="45"/>
      <c r="K151" s="45"/>
      <c r="L151" s="45"/>
      <c r="M151" s="45"/>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IA151" s="15">
        <v>12.17</v>
      </c>
      <c r="IB151" s="15" t="s">
        <v>171</v>
      </c>
      <c r="IE151" s="16"/>
      <c r="IF151" s="16"/>
      <c r="IG151" s="16"/>
      <c r="IH151" s="16"/>
      <c r="II151" s="16"/>
    </row>
    <row r="152" spans="1:243" s="15" customFormat="1" ht="45">
      <c r="A152" s="23">
        <v>12.18</v>
      </c>
      <c r="B152" s="24" t="s">
        <v>166</v>
      </c>
      <c r="C152" s="69"/>
      <c r="D152" s="19">
        <v>1</v>
      </c>
      <c r="E152" s="25" t="s">
        <v>41</v>
      </c>
      <c r="F152" s="79">
        <v>521.48</v>
      </c>
      <c r="G152" s="72"/>
      <c r="H152" s="72"/>
      <c r="I152" s="73" t="s">
        <v>29</v>
      </c>
      <c r="J152" s="74">
        <f aca="true" t="shared" si="12" ref="J152:J179">IF(I152="Less(-)",-1,1)</f>
        <v>1</v>
      </c>
      <c r="K152" s="72" t="s">
        <v>30</v>
      </c>
      <c r="L152" s="72" t="s">
        <v>4</v>
      </c>
      <c r="M152" s="75"/>
      <c r="N152" s="76"/>
      <c r="O152" s="76"/>
      <c r="P152" s="77"/>
      <c r="Q152" s="76"/>
      <c r="R152" s="76"/>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8">
        <f aca="true" t="shared" si="13" ref="BA152:BA179">total_amount_ba($B$2,$D$2,D152,F152,J152,K152,M152)</f>
        <v>521.48</v>
      </c>
      <c r="BB152" s="47">
        <f aca="true" t="shared" si="14" ref="BB152:BB179">BA152+SUM(N152:AZ152)</f>
        <v>521.48</v>
      </c>
      <c r="BC152" s="48" t="str">
        <f aca="true" t="shared" si="15" ref="BC152:BC179">SpellNumber(L152,BB152)</f>
        <v>INR  Five Hundred &amp; Twenty One  and Paise Forty Eight Only</v>
      </c>
      <c r="IA152" s="15">
        <v>12.18</v>
      </c>
      <c r="IB152" s="15" t="s">
        <v>166</v>
      </c>
      <c r="ID152" s="15">
        <v>1</v>
      </c>
      <c r="IE152" s="16" t="s">
        <v>41</v>
      </c>
      <c r="IF152" s="16"/>
      <c r="IG152" s="16"/>
      <c r="IH152" s="16"/>
      <c r="II152" s="16"/>
    </row>
    <row r="153" spans="1:243" s="15" customFormat="1" ht="63">
      <c r="A153" s="23">
        <v>12.19</v>
      </c>
      <c r="B153" s="24" t="s">
        <v>172</v>
      </c>
      <c r="C153" s="69"/>
      <c r="D153" s="45"/>
      <c r="E153" s="45"/>
      <c r="F153" s="45"/>
      <c r="G153" s="45"/>
      <c r="H153" s="45"/>
      <c r="I153" s="45"/>
      <c r="J153" s="45"/>
      <c r="K153" s="45"/>
      <c r="L153" s="45"/>
      <c r="M153" s="45"/>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IA153" s="15">
        <v>12.19</v>
      </c>
      <c r="IB153" s="15" t="s">
        <v>172</v>
      </c>
      <c r="IE153" s="16"/>
      <c r="IF153" s="16"/>
      <c r="IG153" s="16"/>
      <c r="IH153" s="16"/>
      <c r="II153" s="16"/>
    </row>
    <row r="154" spans="1:243" s="15" customFormat="1" ht="45">
      <c r="A154" s="26">
        <v>12.2</v>
      </c>
      <c r="B154" s="24" t="s">
        <v>173</v>
      </c>
      <c r="C154" s="69"/>
      <c r="D154" s="19">
        <v>4</v>
      </c>
      <c r="E154" s="25" t="s">
        <v>41</v>
      </c>
      <c r="F154" s="79">
        <v>438.71</v>
      </c>
      <c r="G154" s="72"/>
      <c r="H154" s="72"/>
      <c r="I154" s="73" t="s">
        <v>29</v>
      </c>
      <c r="J154" s="74">
        <f t="shared" si="12"/>
        <v>1</v>
      </c>
      <c r="K154" s="72" t="s">
        <v>30</v>
      </c>
      <c r="L154" s="72" t="s">
        <v>4</v>
      </c>
      <c r="M154" s="75"/>
      <c r="N154" s="76"/>
      <c r="O154" s="76"/>
      <c r="P154" s="77"/>
      <c r="Q154" s="76"/>
      <c r="R154" s="76"/>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8">
        <f t="shared" si="13"/>
        <v>1754.84</v>
      </c>
      <c r="BB154" s="47">
        <f t="shared" si="14"/>
        <v>1754.84</v>
      </c>
      <c r="BC154" s="48" t="str">
        <f t="shared" si="15"/>
        <v>INR  One Thousand Seven Hundred &amp; Fifty Four  and Paise Eighty Four Only</v>
      </c>
      <c r="IA154" s="15">
        <v>12.2</v>
      </c>
      <c r="IB154" s="15" t="s">
        <v>173</v>
      </c>
      <c r="ID154" s="15">
        <v>4</v>
      </c>
      <c r="IE154" s="16" t="s">
        <v>41</v>
      </c>
      <c r="IF154" s="16"/>
      <c r="IG154" s="16"/>
      <c r="IH154" s="16"/>
      <c r="II154" s="16"/>
    </row>
    <row r="155" spans="1:243" s="15" customFormat="1" ht="63">
      <c r="A155" s="23">
        <v>12.21</v>
      </c>
      <c r="B155" s="24" t="s">
        <v>174</v>
      </c>
      <c r="C155" s="69"/>
      <c r="D155" s="19">
        <v>11</v>
      </c>
      <c r="E155" s="25" t="s">
        <v>41</v>
      </c>
      <c r="F155" s="79">
        <v>54.1</v>
      </c>
      <c r="G155" s="72"/>
      <c r="H155" s="72"/>
      <c r="I155" s="73" t="s">
        <v>29</v>
      </c>
      <c r="J155" s="74">
        <f t="shared" si="12"/>
        <v>1</v>
      </c>
      <c r="K155" s="72" t="s">
        <v>30</v>
      </c>
      <c r="L155" s="72" t="s">
        <v>4</v>
      </c>
      <c r="M155" s="75"/>
      <c r="N155" s="76"/>
      <c r="O155" s="76"/>
      <c r="P155" s="77"/>
      <c r="Q155" s="76"/>
      <c r="R155" s="76"/>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8">
        <f t="shared" si="13"/>
        <v>595.1</v>
      </c>
      <c r="BB155" s="47">
        <f t="shared" si="14"/>
        <v>595.1</v>
      </c>
      <c r="BC155" s="48" t="str">
        <f t="shared" si="15"/>
        <v>INR  Five Hundred &amp; Ninety Five  and Paise Ten Only</v>
      </c>
      <c r="IA155" s="15">
        <v>12.21</v>
      </c>
      <c r="IB155" s="15" t="s">
        <v>174</v>
      </c>
      <c r="ID155" s="15">
        <v>11</v>
      </c>
      <c r="IE155" s="16" t="s">
        <v>41</v>
      </c>
      <c r="IF155" s="16"/>
      <c r="IG155" s="16"/>
      <c r="IH155" s="16"/>
      <c r="II155" s="16"/>
    </row>
    <row r="156" spans="1:243" s="15" customFormat="1" ht="63">
      <c r="A156" s="23">
        <v>12.22</v>
      </c>
      <c r="B156" s="24" t="s">
        <v>175</v>
      </c>
      <c r="C156" s="69"/>
      <c r="D156" s="19">
        <v>10</v>
      </c>
      <c r="E156" s="25" t="s">
        <v>38</v>
      </c>
      <c r="F156" s="79">
        <v>150.64</v>
      </c>
      <c r="G156" s="72"/>
      <c r="H156" s="72"/>
      <c r="I156" s="73" t="s">
        <v>29</v>
      </c>
      <c r="J156" s="74">
        <f t="shared" si="12"/>
        <v>1</v>
      </c>
      <c r="K156" s="72" t="s">
        <v>30</v>
      </c>
      <c r="L156" s="72" t="s">
        <v>4</v>
      </c>
      <c r="M156" s="75"/>
      <c r="N156" s="76"/>
      <c r="O156" s="76"/>
      <c r="P156" s="77"/>
      <c r="Q156" s="76"/>
      <c r="R156" s="76"/>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8">
        <f t="shared" si="13"/>
        <v>1506.4</v>
      </c>
      <c r="BB156" s="47">
        <f t="shared" si="14"/>
        <v>1506.4</v>
      </c>
      <c r="BC156" s="48" t="str">
        <f t="shared" si="15"/>
        <v>INR  One Thousand Five Hundred &amp; Six  and Paise Forty Only</v>
      </c>
      <c r="IA156" s="15">
        <v>12.22</v>
      </c>
      <c r="IB156" s="15" t="s">
        <v>175</v>
      </c>
      <c r="ID156" s="15">
        <v>10</v>
      </c>
      <c r="IE156" s="16" t="s">
        <v>38</v>
      </c>
      <c r="IF156" s="16"/>
      <c r="IG156" s="16"/>
      <c r="IH156" s="16"/>
      <c r="II156" s="16"/>
    </row>
    <row r="157" spans="1:243" s="15" customFormat="1" ht="15.75">
      <c r="A157" s="26">
        <v>13</v>
      </c>
      <c r="B157" s="24" t="s">
        <v>176</v>
      </c>
      <c r="C157" s="69"/>
      <c r="D157" s="45"/>
      <c r="E157" s="45"/>
      <c r="F157" s="45"/>
      <c r="G157" s="45"/>
      <c r="H157" s="45"/>
      <c r="I157" s="45"/>
      <c r="J157" s="45"/>
      <c r="K157" s="45"/>
      <c r="L157" s="45"/>
      <c r="M157" s="45"/>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IA157" s="15">
        <v>13</v>
      </c>
      <c r="IB157" s="15" t="s">
        <v>176</v>
      </c>
      <c r="IE157" s="16"/>
      <c r="IF157" s="16"/>
      <c r="IG157" s="16"/>
      <c r="IH157" s="16"/>
      <c r="II157" s="16"/>
    </row>
    <row r="158" spans="1:243" s="15" customFormat="1" ht="362.25">
      <c r="A158" s="23">
        <v>13.01</v>
      </c>
      <c r="B158" s="24" t="s">
        <v>177</v>
      </c>
      <c r="C158" s="69"/>
      <c r="D158" s="45"/>
      <c r="E158" s="45"/>
      <c r="F158" s="45"/>
      <c r="G158" s="45"/>
      <c r="H158" s="45"/>
      <c r="I158" s="45"/>
      <c r="J158" s="45"/>
      <c r="K158" s="45"/>
      <c r="L158" s="45"/>
      <c r="M158" s="45"/>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IA158" s="15">
        <v>13.01</v>
      </c>
      <c r="IB158" s="15" t="s">
        <v>177</v>
      </c>
      <c r="IE158" s="16"/>
      <c r="IF158" s="16"/>
      <c r="IG158" s="16"/>
      <c r="IH158" s="16"/>
      <c r="II158" s="16"/>
    </row>
    <row r="159" spans="1:243" s="15" customFormat="1" ht="15.75">
      <c r="A159" s="23">
        <v>13.02</v>
      </c>
      <c r="B159" s="24" t="s">
        <v>178</v>
      </c>
      <c r="C159" s="69"/>
      <c r="D159" s="45"/>
      <c r="E159" s="45"/>
      <c r="F159" s="45"/>
      <c r="G159" s="45"/>
      <c r="H159" s="45"/>
      <c r="I159" s="45"/>
      <c r="J159" s="45"/>
      <c r="K159" s="45"/>
      <c r="L159" s="45"/>
      <c r="M159" s="45"/>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IA159" s="15">
        <v>13.02</v>
      </c>
      <c r="IB159" s="15" t="s">
        <v>178</v>
      </c>
      <c r="IE159" s="16"/>
      <c r="IF159" s="16"/>
      <c r="IG159" s="16"/>
      <c r="IH159" s="16"/>
      <c r="II159" s="16"/>
    </row>
    <row r="160" spans="1:243" s="15" customFormat="1" ht="78.75">
      <c r="A160" s="23">
        <v>13.03</v>
      </c>
      <c r="B160" s="24" t="s">
        <v>179</v>
      </c>
      <c r="C160" s="69"/>
      <c r="D160" s="19">
        <v>32</v>
      </c>
      <c r="E160" s="25" t="s">
        <v>48</v>
      </c>
      <c r="F160" s="79">
        <v>380.49</v>
      </c>
      <c r="G160" s="72"/>
      <c r="H160" s="72"/>
      <c r="I160" s="73" t="s">
        <v>29</v>
      </c>
      <c r="J160" s="74">
        <f t="shared" si="12"/>
        <v>1</v>
      </c>
      <c r="K160" s="72" t="s">
        <v>30</v>
      </c>
      <c r="L160" s="72" t="s">
        <v>4</v>
      </c>
      <c r="M160" s="75"/>
      <c r="N160" s="76"/>
      <c r="O160" s="76"/>
      <c r="P160" s="77"/>
      <c r="Q160" s="76"/>
      <c r="R160" s="76"/>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8">
        <f t="shared" si="13"/>
        <v>12175.68</v>
      </c>
      <c r="BB160" s="47">
        <f t="shared" si="14"/>
        <v>12175.68</v>
      </c>
      <c r="BC160" s="48" t="str">
        <f t="shared" si="15"/>
        <v>INR  Twelve Thousand One Hundred &amp; Seventy Five  and Paise Sixty Eight Only</v>
      </c>
      <c r="IA160" s="15">
        <v>13.03</v>
      </c>
      <c r="IB160" s="15" t="s">
        <v>179</v>
      </c>
      <c r="ID160" s="15">
        <v>32</v>
      </c>
      <c r="IE160" s="16" t="s">
        <v>48</v>
      </c>
      <c r="IF160" s="16"/>
      <c r="IG160" s="16"/>
      <c r="IH160" s="16"/>
      <c r="II160" s="16"/>
    </row>
    <row r="161" spans="1:243" s="15" customFormat="1" ht="126">
      <c r="A161" s="23">
        <v>13.04</v>
      </c>
      <c r="B161" s="24" t="s">
        <v>180</v>
      </c>
      <c r="C161" s="69"/>
      <c r="D161" s="45"/>
      <c r="E161" s="45"/>
      <c r="F161" s="45"/>
      <c r="G161" s="45"/>
      <c r="H161" s="45"/>
      <c r="I161" s="45"/>
      <c r="J161" s="45"/>
      <c r="K161" s="45"/>
      <c r="L161" s="45"/>
      <c r="M161" s="45"/>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IA161" s="15">
        <v>13.04</v>
      </c>
      <c r="IB161" s="15" t="s">
        <v>180</v>
      </c>
      <c r="IE161" s="16"/>
      <c r="IF161" s="16"/>
      <c r="IG161" s="16"/>
      <c r="IH161" s="16"/>
      <c r="II161" s="16"/>
    </row>
    <row r="162" spans="1:243" s="15" customFormat="1" ht="78.75">
      <c r="A162" s="23">
        <v>13.05</v>
      </c>
      <c r="B162" s="24" t="s">
        <v>179</v>
      </c>
      <c r="C162" s="69"/>
      <c r="D162" s="19">
        <v>22</v>
      </c>
      <c r="E162" s="25" t="s">
        <v>48</v>
      </c>
      <c r="F162" s="79">
        <v>466.29</v>
      </c>
      <c r="G162" s="72"/>
      <c r="H162" s="72"/>
      <c r="I162" s="73" t="s">
        <v>29</v>
      </c>
      <c r="J162" s="74">
        <f t="shared" si="12"/>
        <v>1</v>
      </c>
      <c r="K162" s="72" t="s">
        <v>30</v>
      </c>
      <c r="L162" s="72" t="s">
        <v>4</v>
      </c>
      <c r="M162" s="75"/>
      <c r="N162" s="76"/>
      <c r="O162" s="76"/>
      <c r="P162" s="77"/>
      <c r="Q162" s="76"/>
      <c r="R162" s="76"/>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8">
        <f t="shared" si="13"/>
        <v>10258.38</v>
      </c>
      <c r="BB162" s="47">
        <f t="shared" si="14"/>
        <v>10258.38</v>
      </c>
      <c r="BC162" s="48" t="str">
        <f t="shared" si="15"/>
        <v>INR  Ten Thousand Two Hundred &amp; Fifty Eight  and Paise Thirty Eight Only</v>
      </c>
      <c r="IA162" s="15">
        <v>13.05</v>
      </c>
      <c r="IB162" s="15" t="s">
        <v>179</v>
      </c>
      <c r="ID162" s="15">
        <v>22</v>
      </c>
      <c r="IE162" s="16" t="s">
        <v>48</v>
      </c>
      <c r="IF162" s="16"/>
      <c r="IG162" s="16"/>
      <c r="IH162" s="16"/>
      <c r="II162" s="16"/>
    </row>
    <row r="163" spans="1:243" s="15" customFormat="1" ht="141.75">
      <c r="A163" s="23">
        <v>13.06</v>
      </c>
      <c r="B163" s="24" t="s">
        <v>181</v>
      </c>
      <c r="C163" s="69"/>
      <c r="D163" s="45"/>
      <c r="E163" s="45"/>
      <c r="F163" s="45"/>
      <c r="G163" s="45"/>
      <c r="H163" s="45"/>
      <c r="I163" s="45"/>
      <c r="J163" s="45"/>
      <c r="K163" s="45"/>
      <c r="L163" s="45"/>
      <c r="M163" s="45"/>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IA163" s="15">
        <v>13.06</v>
      </c>
      <c r="IB163" s="15" t="s">
        <v>181</v>
      </c>
      <c r="IE163" s="16"/>
      <c r="IF163" s="16"/>
      <c r="IG163" s="16"/>
      <c r="IH163" s="16"/>
      <c r="II163" s="16"/>
    </row>
    <row r="164" spans="1:243" s="15" customFormat="1" ht="47.25">
      <c r="A164" s="23">
        <v>13.07</v>
      </c>
      <c r="B164" s="24" t="s">
        <v>182</v>
      </c>
      <c r="C164" s="69"/>
      <c r="D164" s="19">
        <v>1.1</v>
      </c>
      <c r="E164" s="25" t="s">
        <v>37</v>
      </c>
      <c r="F164" s="79">
        <v>894.17</v>
      </c>
      <c r="G164" s="72"/>
      <c r="H164" s="72"/>
      <c r="I164" s="73" t="s">
        <v>29</v>
      </c>
      <c r="J164" s="74">
        <f t="shared" si="12"/>
        <v>1</v>
      </c>
      <c r="K164" s="72" t="s">
        <v>30</v>
      </c>
      <c r="L164" s="72" t="s">
        <v>4</v>
      </c>
      <c r="M164" s="75"/>
      <c r="N164" s="76"/>
      <c r="O164" s="76"/>
      <c r="P164" s="77"/>
      <c r="Q164" s="76"/>
      <c r="R164" s="76"/>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8">
        <f t="shared" si="13"/>
        <v>983.59</v>
      </c>
      <c r="BB164" s="47">
        <f t="shared" si="14"/>
        <v>983.59</v>
      </c>
      <c r="BC164" s="48" t="str">
        <f t="shared" si="15"/>
        <v>INR  Nine Hundred &amp; Eighty Three  and Paise Fifty Nine Only</v>
      </c>
      <c r="IA164" s="15">
        <v>13.07</v>
      </c>
      <c r="IB164" s="15" t="s">
        <v>182</v>
      </c>
      <c r="ID164" s="15">
        <v>1.1</v>
      </c>
      <c r="IE164" s="16" t="s">
        <v>37</v>
      </c>
      <c r="IF164" s="16"/>
      <c r="IG164" s="16"/>
      <c r="IH164" s="16"/>
      <c r="II164" s="16"/>
    </row>
    <row r="165" spans="1:243" s="15" customFormat="1" ht="110.25">
      <c r="A165" s="23">
        <v>13.08</v>
      </c>
      <c r="B165" s="24" t="s">
        <v>183</v>
      </c>
      <c r="C165" s="69"/>
      <c r="D165" s="45"/>
      <c r="E165" s="45"/>
      <c r="F165" s="45"/>
      <c r="G165" s="45"/>
      <c r="H165" s="45"/>
      <c r="I165" s="45"/>
      <c r="J165" s="45"/>
      <c r="K165" s="45"/>
      <c r="L165" s="45"/>
      <c r="M165" s="45"/>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IA165" s="15">
        <v>13.08</v>
      </c>
      <c r="IB165" s="15" t="s">
        <v>183</v>
      </c>
      <c r="IE165" s="16"/>
      <c r="IF165" s="16"/>
      <c r="IG165" s="16"/>
      <c r="IH165" s="16"/>
      <c r="II165" s="16"/>
    </row>
    <row r="166" spans="1:243" s="15" customFormat="1" ht="33" customHeight="1">
      <c r="A166" s="23">
        <v>13.09</v>
      </c>
      <c r="B166" s="24" t="s">
        <v>184</v>
      </c>
      <c r="C166" s="69"/>
      <c r="D166" s="19">
        <v>24</v>
      </c>
      <c r="E166" s="25" t="s">
        <v>41</v>
      </c>
      <c r="F166" s="79">
        <v>288.65</v>
      </c>
      <c r="G166" s="72"/>
      <c r="H166" s="72"/>
      <c r="I166" s="73" t="s">
        <v>29</v>
      </c>
      <c r="J166" s="74">
        <f t="shared" si="12"/>
        <v>1</v>
      </c>
      <c r="K166" s="72" t="s">
        <v>30</v>
      </c>
      <c r="L166" s="72" t="s">
        <v>4</v>
      </c>
      <c r="M166" s="75"/>
      <c r="N166" s="76"/>
      <c r="O166" s="76"/>
      <c r="P166" s="77"/>
      <c r="Q166" s="76"/>
      <c r="R166" s="76"/>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8">
        <f t="shared" si="13"/>
        <v>6927.6</v>
      </c>
      <c r="BB166" s="47">
        <f t="shared" si="14"/>
        <v>6927.6</v>
      </c>
      <c r="BC166" s="48" t="str">
        <f t="shared" si="15"/>
        <v>INR  Six Thousand Nine Hundred &amp; Twenty Seven  and Paise Sixty Only</v>
      </c>
      <c r="IA166" s="15">
        <v>13.09</v>
      </c>
      <c r="IB166" s="15" t="s">
        <v>184</v>
      </c>
      <c r="ID166" s="15">
        <v>24</v>
      </c>
      <c r="IE166" s="16" t="s">
        <v>41</v>
      </c>
      <c r="IF166" s="16"/>
      <c r="IG166" s="16"/>
      <c r="IH166" s="16"/>
      <c r="II166" s="16"/>
    </row>
    <row r="167" spans="1:243" s="15" customFormat="1" ht="31.5">
      <c r="A167" s="23">
        <v>14</v>
      </c>
      <c r="B167" s="24" t="s">
        <v>185</v>
      </c>
      <c r="C167" s="69"/>
      <c r="D167" s="45"/>
      <c r="E167" s="45"/>
      <c r="F167" s="45"/>
      <c r="G167" s="45"/>
      <c r="H167" s="45"/>
      <c r="I167" s="45"/>
      <c r="J167" s="45"/>
      <c r="K167" s="45"/>
      <c r="L167" s="45"/>
      <c r="M167" s="45"/>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IA167" s="15">
        <v>14</v>
      </c>
      <c r="IB167" s="15" t="s">
        <v>185</v>
      </c>
      <c r="IE167" s="16"/>
      <c r="IF167" s="16"/>
      <c r="IG167" s="16"/>
      <c r="IH167" s="16"/>
      <c r="II167" s="16"/>
    </row>
    <row r="168" spans="1:243" s="15" customFormat="1" ht="94.5">
      <c r="A168" s="23">
        <v>14.01</v>
      </c>
      <c r="B168" s="24" t="s">
        <v>186</v>
      </c>
      <c r="C168" s="69"/>
      <c r="D168" s="45"/>
      <c r="E168" s="45"/>
      <c r="F168" s="45"/>
      <c r="G168" s="45"/>
      <c r="H168" s="45"/>
      <c r="I168" s="45"/>
      <c r="J168" s="45"/>
      <c r="K168" s="45"/>
      <c r="L168" s="45"/>
      <c r="M168" s="45"/>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IA168" s="15">
        <v>14.01</v>
      </c>
      <c r="IB168" s="15" t="s">
        <v>186</v>
      </c>
      <c r="IE168" s="16"/>
      <c r="IF168" s="16"/>
      <c r="IG168" s="16"/>
      <c r="IH168" s="16"/>
      <c r="II168" s="16"/>
    </row>
    <row r="169" spans="1:243" s="15" customFormat="1" ht="78.75">
      <c r="A169" s="23">
        <v>14.02</v>
      </c>
      <c r="B169" s="24" t="s">
        <v>187</v>
      </c>
      <c r="C169" s="69"/>
      <c r="D169" s="19">
        <v>3</v>
      </c>
      <c r="E169" s="25" t="s">
        <v>37</v>
      </c>
      <c r="F169" s="79">
        <v>103.24</v>
      </c>
      <c r="G169" s="72"/>
      <c r="H169" s="72"/>
      <c r="I169" s="73" t="s">
        <v>29</v>
      </c>
      <c r="J169" s="74">
        <f t="shared" si="12"/>
        <v>1</v>
      </c>
      <c r="K169" s="72" t="s">
        <v>30</v>
      </c>
      <c r="L169" s="72" t="s">
        <v>4</v>
      </c>
      <c r="M169" s="75"/>
      <c r="N169" s="76"/>
      <c r="O169" s="76"/>
      <c r="P169" s="77"/>
      <c r="Q169" s="76"/>
      <c r="R169" s="76"/>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8">
        <f t="shared" si="13"/>
        <v>309.72</v>
      </c>
      <c r="BB169" s="47">
        <f t="shared" si="14"/>
        <v>309.72</v>
      </c>
      <c r="BC169" s="48" t="str">
        <f t="shared" si="15"/>
        <v>INR  Three Hundred &amp; Nine  and Paise Seventy Two Only</v>
      </c>
      <c r="IA169" s="15">
        <v>14.02</v>
      </c>
      <c r="IB169" s="15" t="s">
        <v>187</v>
      </c>
      <c r="ID169" s="15">
        <v>3</v>
      </c>
      <c r="IE169" s="16" t="s">
        <v>37</v>
      </c>
      <c r="IF169" s="16"/>
      <c r="IG169" s="16"/>
      <c r="IH169" s="16"/>
      <c r="II169" s="16"/>
    </row>
    <row r="170" spans="1:243" s="15" customFormat="1" ht="110.25">
      <c r="A170" s="23">
        <v>14.03</v>
      </c>
      <c r="B170" s="24" t="s">
        <v>188</v>
      </c>
      <c r="C170" s="69"/>
      <c r="D170" s="45"/>
      <c r="E170" s="45"/>
      <c r="F170" s="45"/>
      <c r="G170" s="45"/>
      <c r="H170" s="45"/>
      <c r="I170" s="45"/>
      <c r="J170" s="45"/>
      <c r="K170" s="45"/>
      <c r="L170" s="45"/>
      <c r="M170" s="45"/>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IA170" s="15">
        <v>14.03</v>
      </c>
      <c r="IB170" s="15" t="s">
        <v>188</v>
      </c>
      <c r="IE170" s="16"/>
      <c r="IF170" s="16"/>
      <c r="IG170" s="16"/>
      <c r="IH170" s="16"/>
      <c r="II170" s="16"/>
    </row>
    <row r="171" spans="1:243" s="15" customFormat="1" ht="45">
      <c r="A171" s="23">
        <v>14.04</v>
      </c>
      <c r="B171" s="24" t="s">
        <v>189</v>
      </c>
      <c r="C171" s="69"/>
      <c r="D171" s="19">
        <v>3</v>
      </c>
      <c r="E171" s="25" t="s">
        <v>37</v>
      </c>
      <c r="F171" s="79">
        <v>447.61</v>
      </c>
      <c r="G171" s="72"/>
      <c r="H171" s="72"/>
      <c r="I171" s="73" t="s">
        <v>29</v>
      </c>
      <c r="J171" s="74">
        <f t="shared" si="12"/>
        <v>1</v>
      </c>
      <c r="K171" s="72" t="s">
        <v>30</v>
      </c>
      <c r="L171" s="72" t="s">
        <v>4</v>
      </c>
      <c r="M171" s="75"/>
      <c r="N171" s="76"/>
      <c r="O171" s="76"/>
      <c r="P171" s="77"/>
      <c r="Q171" s="76"/>
      <c r="R171" s="76"/>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8">
        <f t="shared" si="13"/>
        <v>1342.83</v>
      </c>
      <c r="BB171" s="47">
        <f t="shared" si="14"/>
        <v>1342.83</v>
      </c>
      <c r="BC171" s="48" t="str">
        <f t="shared" si="15"/>
        <v>INR  One Thousand Three Hundred &amp; Forty Two  and Paise Eighty Three Only</v>
      </c>
      <c r="IA171" s="15">
        <v>14.04</v>
      </c>
      <c r="IB171" s="15" t="s">
        <v>189</v>
      </c>
      <c r="ID171" s="15">
        <v>3</v>
      </c>
      <c r="IE171" s="16" t="s">
        <v>37</v>
      </c>
      <c r="IF171" s="16"/>
      <c r="IG171" s="16"/>
      <c r="IH171" s="16"/>
      <c r="II171" s="16"/>
    </row>
    <row r="172" spans="1:243" s="15" customFormat="1" ht="15.75">
      <c r="A172" s="23">
        <v>15</v>
      </c>
      <c r="B172" s="24" t="s">
        <v>190</v>
      </c>
      <c r="C172" s="69"/>
      <c r="D172" s="45"/>
      <c r="E172" s="45"/>
      <c r="F172" s="45"/>
      <c r="G172" s="45"/>
      <c r="H172" s="45"/>
      <c r="I172" s="45"/>
      <c r="J172" s="45"/>
      <c r="K172" s="45"/>
      <c r="L172" s="45"/>
      <c r="M172" s="45"/>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IA172" s="15">
        <v>15</v>
      </c>
      <c r="IB172" s="15" t="s">
        <v>190</v>
      </c>
      <c r="IE172" s="16"/>
      <c r="IF172" s="16"/>
      <c r="IG172" s="16"/>
      <c r="IH172" s="16"/>
      <c r="II172" s="16"/>
    </row>
    <row r="173" spans="1:243" s="15" customFormat="1" ht="109.5" customHeight="1">
      <c r="A173" s="23">
        <v>15.01</v>
      </c>
      <c r="B173" s="24" t="s">
        <v>207</v>
      </c>
      <c r="C173" s="69"/>
      <c r="D173" s="19">
        <v>0.5</v>
      </c>
      <c r="E173" s="25" t="s">
        <v>205</v>
      </c>
      <c r="F173" s="79">
        <v>4985.93</v>
      </c>
      <c r="G173" s="72"/>
      <c r="H173" s="72"/>
      <c r="I173" s="73" t="s">
        <v>29</v>
      </c>
      <c r="J173" s="74">
        <f t="shared" si="12"/>
        <v>1</v>
      </c>
      <c r="K173" s="72" t="s">
        <v>30</v>
      </c>
      <c r="L173" s="72" t="s">
        <v>4</v>
      </c>
      <c r="M173" s="75"/>
      <c r="N173" s="76"/>
      <c r="O173" s="76"/>
      <c r="P173" s="77"/>
      <c r="Q173" s="76"/>
      <c r="R173" s="76"/>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8">
        <f t="shared" si="13"/>
        <v>2492.97</v>
      </c>
      <c r="BB173" s="47">
        <f t="shared" si="14"/>
        <v>2492.97</v>
      </c>
      <c r="BC173" s="48" t="str">
        <f t="shared" si="15"/>
        <v>INR  Two Thousand Four Hundred &amp; Ninety Two  and Paise Ninety Seven Only</v>
      </c>
      <c r="IA173" s="15">
        <v>15.01</v>
      </c>
      <c r="IB173" s="80" t="s">
        <v>207</v>
      </c>
      <c r="ID173" s="15">
        <v>0.5</v>
      </c>
      <c r="IE173" s="16" t="s">
        <v>205</v>
      </c>
      <c r="IF173" s="16"/>
      <c r="IG173" s="16"/>
      <c r="IH173" s="16"/>
      <c r="II173" s="16"/>
    </row>
    <row r="174" spans="1:243" s="15" customFormat="1" ht="78.75">
      <c r="A174" s="23">
        <v>15.02</v>
      </c>
      <c r="B174" s="24" t="s">
        <v>191</v>
      </c>
      <c r="C174" s="69"/>
      <c r="D174" s="19">
        <v>1</v>
      </c>
      <c r="E174" s="25" t="s">
        <v>204</v>
      </c>
      <c r="F174" s="79">
        <v>457.52</v>
      </c>
      <c r="G174" s="72"/>
      <c r="H174" s="72"/>
      <c r="I174" s="73" t="s">
        <v>29</v>
      </c>
      <c r="J174" s="74">
        <f t="shared" si="12"/>
        <v>1</v>
      </c>
      <c r="K174" s="72" t="s">
        <v>30</v>
      </c>
      <c r="L174" s="72" t="s">
        <v>4</v>
      </c>
      <c r="M174" s="75"/>
      <c r="N174" s="76"/>
      <c r="O174" s="76"/>
      <c r="P174" s="77"/>
      <c r="Q174" s="76"/>
      <c r="R174" s="76"/>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8">
        <f t="shared" si="13"/>
        <v>457.52</v>
      </c>
      <c r="BB174" s="47">
        <f t="shared" si="14"/>
        <v>457.52</v>
      </c>
      <c r="BC174" s="48" t="str">
        <f t="shared" si="15"/>
        <v>INR  Four Hundred &amp; Fifty Seven  and Paise Fifty Two Only</v>
      </c>
      <c r="IA174" s="15">
        <v>15.02</v>
      </c>
      <c r="IB174" s="15" t="s">
        <v>191</v>
      </c>
      <c r="ID174" s="15">
        <v>1</v>
      </c>
      <c r="IE174" s="16" t="s">
        <v>204</v>
      </c>
      <c r="IF174" s="16"/>
      <c r="IG174" s="16"/>
      <c r="IH174" s="16"/>
      <c r="II174" s="16"/>
    </row>
    <row r="175" spans="1:243" s="15" customFormat="1" ht="63">
      <c r="A175" s="23">
        <v>15.03</v>
      </c>
      <c r="B175" s="24" t="s">
        <v>192</v>
      </c>
      <c r="C175" s="69"/>
      <c r="D175" s="19">
        <v>1</v>
      </c>
      <c r="E175" s="25" t="s">
        <v>204</v>
      </c>
      <c r="F175" s="79">
        <v>574.83</v>
      </c>
      <c r="G175" s="72"/>
      <c r="H175" s="72"/>
      <c r="I175" s="73" t="s">
        <v>29</v>
      </c>
      <c r="J175" s="74">
        <f t="shared" si="12"/>
        <v>1</v>
      </c>
      <c r="K175" s="72" t="s">
        <v>30</v>
      </c>
      <c r="L175" s="72" t="s">
        <v>4</v>
      </c>
      <c r="M175" s="75"/>
      <c r="N175" s="76"/>
      <c r="O175" s="76"/>
      <c r="P175" s="77"/>
      <c r="Q175" s="76"/>
      <c r="R175" s="76"/>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8">
        <f t="shared" si="13"/>
        <v>574.83</v>
      </c>
      <c r="BB175" s="47">
        <f t="shared" si="14"/>
        <v>574.83</v>
      </c>
      <c r="BC175" s="48" t="str">
        <f t="shared" si="15"/>
        <v>INR  Five Hundred &amp; Seventy Four  and Paise Eighty Three Only</v>
      </c>
      <c r="IA175" s="15">
        <v>15.03</v>
      </c>
      <c r="IB175" s="15" t="s">
        <v>192</v>
      </c>
      <c r="ID175" s="15">
        <v>1</v>
      </c>
      <c r="IE175" s="16" t="s">
        <v>204</v>
      </c>
      <c r="IF175" s="16"/>
      <c r="IG175" s="16"/>
      <c r="IH175" s="16"/>
      <c r="II175" s="16"/>
    </row>
    <row r="176" spans="1:243" s="15" customFormat="1" ht="48" customHeight="1">
      <c r="A176" s="23">
        <v>15.04</v>
      </c>
      <c r="B176" s="24" t="s">
        <v>193</v>
      </c>
      <c r="C176" s="69"/>
      <c r="D176" s="19">
        <v>3</v>
      </c>
      <c r="E176" s="25" t="s">
        <v>204</v>
      </c>
      <c r="F176" s="79">
        <v>51.62</v>
      </c>
      <c r="G176" s="72"/>
      <c r="H176" s="72"/>
      <c r="I176" s="73" t="s">
        <v>29</v>
      </c>
      <c r="J176" s="74">
        <f t="shared" si="12"/>
        <v>1</v>
      </c>
      <c r="K176" s="72" t="s">
        <v>30</v>
      </c>
      <c r="L176" s="72" t="s">
        <v>4</v>
      </c>
      <c r="M176" s="75"/>
      <c r="N176" s="76"/>
      <c r="O176" s="76"/>
      <c r="P176" s="77"/>
      <c r="Q176" s="76"/>
      <c r="R176" s="76"/>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8">
        <f t="shared" si="13"/>
        <v>154.86</v>
      </c>
      <c r="BB176" s="47">
        <f t="shared" si="14"/>
        <v>154.86</v>
      </c>
      <c r="BC176" s="48" t="str">
        <f t="shared" si="15"/>
        <v>INR  One Hundred &amp; Fifty Four  and Paise Eighty Six Only</v>
      </c>
      <c r="IA176" s="15">
        <v>15.04</v>
      </c>
      <c r="IB176" s="15" t="s">
        <v>193</v>
      </c>
      <c r="ID176" s="15">
        <v>3</v>
      </c>
      <c r="IE176" s="16" t="s">
        <v>204</v>
      </c>
      <c r="IF176" s="16"/>
      <c r="IG176" s="16"/>
      <c r="IH176" s="16"/>
      <c r="II176" s="16"/>
    </row>
    <row r="177" spans="1:243" s="15" customFormat="1" ht="45">
      <c r="A177" s="23">
        <v>15.05</v>
      </c>
      <c r="B177" s="24" t="s">
        <v>194</v>
      </c>
      <c r="C177" s="69"/>
      <c r="D177" s="19">
        <v>11</v>
      </c>
      <c r="E177" s="25" t="s">
        <v>204</v>
      </c>
      <c r="F177" s="79">
        <v>29.33</v>
      </c>
      <c r="G177" s="72"/>
      <c r="H177" s="72"/>
      <c r="I177" s="73" t="s">
        <v>29</v>
      </c>
      <c r="J177" s="74">
        <f t="shared" si="12"/>
        <v>1</v>
      </c>
      <c r="K177" s="72" t="s">
        <v>30</v>
      </c>
      <c r="L177" s="72" t="s">
        <v>4</v>
      </c>
      <c r="M177" s="75"/>
      <c r="N177" s="76"/>
      <c r="O177" s="76"/>
      <c r="P177" s="77"/>
      <c r="Q177" s="76"/>
      <c r="R177" s="76"/>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8">
        <f t="shared" si="13"/>
        <v>322.63</v>
      </c>
      <c r="BB177" s="47">
        <f t="shared" si="14"/>
        <v>322.63</v>
      </c>
      <c r="BC177" s="48" t="str">
        <f t="shared" si="15"/>
        <v>INR  Three Hundred &amp; Twenty Two  and Paise Sixty Three Only</v>
      </c>
      <c r="IA177" s="15">
        <v>15.05</v>
      </c>
      <c r="IB177" s="15" t="s">
        <v>194</v>
      </c>
      <c r="ID177" s="15">
        <v>11</v>
      </c>
      <c r="IE177" s="16" t="s">
        <v>204</v>
      </c>
      <c r="IF177" s="16"/>
      <c r="IG177" s="16"/>
      <c r="IH177" s="16"/>
      <c r="II177" s="16"/>
    </row>
    <row r="178" spans="1:243" s="15" customFormat="1" ht="63">
      <c r="A178" s="23">
        <v>15.06</v>
      </c>
      <c r="B178" s="24" t="s">
        <v>195</v>
      </c>
      <c r="C178" s="69"/>
      <c r="D178" s="19">
        <v>1</v>
      </c>
      <c r="E178" s="25" t="s">
        <v>204</v>
      </c>
      <c r="F178" s="79">
        <v>586.56</v>
      </c>
      <c r="G178" s="72"/>
      <c r="H178" s="72"/>
      <c r="I178" s="73" t="s">
        <v>29</v>
      </c>
      <c r="J178" s="74">
        <f t="shared" si="12"/>
        <v>1</v>
      </c>
      <c r="K178" s="72" t="s">
        <v>30</v>
      </c>
      <c r="L178" s="72" t="s">
        <v>4</v>
      </c>
      <c r="M178" s="75"/>
      <c r="N178" s="76"/>
      <c r="O178" s="76"/>
      <c r="P178" s="77"/>
      <c r="Q178" s="76"/>
      <c r="R178" s="76"/>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8">
        <f t="shared" si="13"/>
        <v>586.56</v>
      </c>
      <c r="BB178" s="47">
        <f t="shared" si="14"/>
        <v>586.56</v>
      </c>
      <c r="BC178" s="48" t="str">
        <f t="shared" si="15"/>
        <v>INR  Five Hundred &amp; Eighty Six  and Paise Fifty Six Only</v>
      </c>
      <c r="IA178" s="15">
        <v>15.06</v>
      </c>
      <c r="IB178" s="15" t="s">
        <v>195</v>
      </c>
      <c r="ID178" s="15">
        <v>1</v>
      </c>
      <c r="IE178" s="16" t="s">
        <v>204</v>
      </c>
      <c r="IF178" s="16"/>
      <c r="IG178" s="16"/>
      <c r="IH178" s="16"/>
      <c r="II178" s="16"/>
    </row>
    <row r="179" spans="1:243" s="15" customFormat="1" ht="129" customHeight="1">
      <c r="A179" s="23">
        <v>15.07</v>
      </c>
      <c r="B179" s="24" t="s">
        <v>196</v>
      </c>
      <c r="C179" s="69"/>
      <c r="D179" s="19">
        <v>6.1</v>
      </c>
      <c r="E179" s="25" t="s">
        <v>206</v>
      </c>
      <c r="F179" s="79">
        <v>1954.84</v>
      </c>
      <c r="G179" s="72"/>
      <c r="H179" s="72"/>
      <c r="I179" s="73" t="s">
        <v>29</v>
      </c>
      <c r="J179" s="74">
        <f t="shared" si="12"/>
        <v>1</v>
      </c>
      <c r="K179" s="72" t="s">
        <v>30</v>
      </c>
      <c r="L179" s="72" t="s">
        <v>4</v>
      </c>
      <c r="M179" s="75"/>
      <c r="N179" s="76"/>
      <c r="O179" s="76"/>
      <c r="P179" s="77"/>
      <c r="Q179" s="76"/>
      <c r="R179" s="76"/>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8">
        <f t="shared" si="13"/>
        <v>11924.52</v>
      </c>
      <c r="BB179" s="47">
        <f t="shared" si="14"/>
        <v>11924.52</v>
      </c>
      <c r="BC179" s="48" t="str">
        <f t="shared" si="15"/>
        <v>INR  Eleven Thousand Nine Hundred &amp; Twenty Four  and Paise Fifty Two Only</v>
      </c>
      <c r="IA179" s="15">
        <v>15.07</v>
      </c>
      <c r="IB179" s="80" t="s">
        <v>196</v>
      </c>
      <c r="ID179" s="15">
        <v>6.1</v>
      </c>
      <c r="IE179" s="16" t="s">
        <v>206</v>
      </c>
      <c r="IF179" s="16"/>
      <c r="IG179" s="16"/>
      <c r="IH179" s="16"/>
      <c r="II179" s="16"/>
    </row>
    <row r="180" spans="1:55" ht="60">
      <c r="A180" s="49" t="s">
        <v>31</v>
      </c>
      <c r="B180" s="50"/>
      <c r="C180" s="51"/>
      <c r="D180" s="70"/>
      <c r="E180" s="70"/>
      <c r="F180" s="70"/>
      <c r="G180" s="51"/>
      <c r="H180" s="52"/>
      <c r="I180" s="52"/>
      <c r="J180" s="52"/>
      <c r="K180" s="52"/>
      <c r="L180" s="53"/>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71">
        <f>SUM(BA13:BA179)</f>
        <v>313573.72</v>
      </c>
      <c r="BB180" s="55">
        <f>SUM(BB13:BB179)</f>
        <v>313573.72</v>
      </c>
      <c r="BC180" s="81" t="str">
        <f>SpellNumber($E$2,BB180)</f>
        <v>INR  Three Lakh Thirteen Thousand Five Hundred &amp; Seventy Three  and Paise Seventy Two Only</v>
      </c>
    </row>
    <row r="181" spans="1:55" ht="46.5" customHeight="1">
      <c r="A181" s="56" t="s">
        <v>32</v>
      </c>
      <c r="B181" s="57"/>
      <c r="C181" s="58"/>
      <c r="D181" s="29"/>
      <c r="E181" s="30" t="s">
        <v>39</v>
      </c>
      <c r="F181" s="59"/>
      <c r="G181" s="60"/>
      <c r="H181" s="61"/>
      <c r="I181" s="61"/>
      <c r="J181" s="61"/>
      <c r="K181" s="17"/>
      <c r="L181" s="62"/>
      <c r="M181" s="18"/>
      <c r="N181" s="63"/>
      <c r="O181" s="54"/>
      <c r="P181" s="54"/>
      <c r="Q181" s="54"/>
      <c r="R181" s="54"/>
      <c r="S181" s="54"/>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4">
        <f>IF(ISBLANK(F181),0,IF(E181="Excess (+)",ROUND(BA180+(BA180*F181),2),IF(E181="Less (-)",ROUND(BA180+(BA180*F181*(-1)),2),IF(E181="At Par",BA180,0))))</f>
        <v>0</v>
      </c>
      <c r="BB181" s="65">
        <f>ROUND(BA181,0)</f>
        <v>0</v>
      </c>
      <c r="BC181" s="66" t="str">
        <f>SpellNumber($E$2,BB181)</f>
        <v>INR Zero Only</v>
      </c>
    </row>
    <row r="182" spans="1:55" ht="45.75" customHeight="1">
      <c r="A182" s="67" t="s">
        <v>33</v>
      </c>
      <c r="B182" s="67"/>
      <c r="C182" s="68" t="str">
        <f>SpellNumber($E$2,BB181)</f>
        <v>INR Zero Only</v>
      </c>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row>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1" ht="15"/>
    <row r="1722" ht="15"/>
    <row r="1723"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4" ht="15"/>
    <row r="1806" ht="15"/>
    <row r="1807" ht="15"/>
    <row r="1809" ht="15"/>
    <row r="1810" ht="15"/>
    <row r="1811" ht="15"/>
    <row r="1812" ht="15"/>
    <row r="1813" ht="15"/>
    <row r="1814" ht="15"/>
    <row r="1815" ht="15"/>
    <row r="1817" ht="15"/>
    <row r="1819" ht="15"/>
    <row r="1820" ht="15"/>
    <row r="1821" ht="15"/>
    <row r="1822" ht="15"/>
    <row r="1823" ht="15"/>
    <row r="1824" ht="15"/>
    <row r="1825" ht="15"/>
    <row r="1827" ht="15"/>
    <row r="1828" ht="15"/>
    <row r="1829" ht="15"/>
    <row r="1831" ht="15"/>
    <row r="1833" ht="15"/>
    <row r="1834" ht="15"/>
    <row r="1835" ht="15"/>
    <row r="1837" ht="15"/>
    <row r="1838" ht="15"/>
    <row r="1839" ht="15"/>
    <row r="1840" ht="15"/>
    <row r="1841" ht="15"/>
    <row r="1842" ht="15"/>
    <row r="1843" ht="15"/>
    <row r="1844" ht="15"/>
    <row r="1845" ht="15"/>
    <row r="1847" ht="15"/>
    <row r="1848" ht="15"/>
    <row r="1849" ht="15"/>
    <row r="1851" ht="15"/>
    <row r="1852" ht="15"/>
    <row r="1854" ht="15"/>
    <row r="1855" ht="15"/>
    <row r="1856" ht="15"/>
    <row r="1858" ht="15"/>
    <row r="1859" ht="15"/>
    <row r="1860" ht="15"/>
    <row r="1861" ht="15"/>
    <row r="1863" ht="15"/>
    <row r="1864" ht="15"/>
    <row r="1865" ht="15"/>
    <row r="1866" ht="15"/>
    <row r="1867" ht="15"/>
    <row r="1869" ht="15"/>
    <row r="1870" ht="15"/>
    <row r="1871" ht="15"/>
    <row r="1872" ht="15"/>
    <row r="1874" ht="15"/>
    <row r="1875" ht="15"/>
    <row r="1876" ht="15"/>
    <row r="1878" ht="15"/>
    <row r="1879"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6" ht="15"/>
    <row r="1907" ht="15"/>
    <row r="1908" ht="15"/>
    <row r="1909" ht="15"/>
    <row r="1911" ht="15"/>
    <row r="1912" ht="15"/>
    <row r="1913" ht="15"/>
    <row r="1914" ht="15"/>
    <row r="1915" ht="15"/>
    <row r="1916" ht="15"/>
    <row r="1917" ht="15"/>
    <row r="1918" ht="15"/>
    <row r="1920" ht="15"/>
    <row r="1921" ht="15"/>
    <row r="1922" ht="15"/>
    <row r="1923" ht="15"/>
    <row r="1924" ht="15"/>
    <row r="1925" ht="15"/>
    <row r="1926" ht="15"/>
    <row r="1927" ht="15"/>
    <row r="1928" ht="15"/>
    <row r="1930" ht="15"/>
    <row r="1931" ht="15"/>
    <row r="1932" ht="15"/>
    <row r="1933" ht="15"/>
    <row r="1934" ht="15"/>
    <row r="1935" ht="15"/>
    <row r="1936" ht="15"/>
    <row r="1937" ht="15"/>
    <row r="1939" ht="15"/>
    <row r="1940" ht="15"/>
    <row r="1941" ht="15"/>
    <row r="1942" ht="15"/>
    <row r="1943" ht="15"/>
    <row r="1944" ht="15"/>
    <row r="1945" ht="15"/>
    <row r="1947" ht="15"/>
    <row r="1948" ht="15"/>
    <row r="1949" ht="15"/>
    <row r="1950" ht="15"/>
    <row r="1951" ht="15"/>
    <row r="1952" ht="15"/>
    <row r="1953" ht="15"/>
    <row r="1954" ht="15"/>
    <row r="1956" ht="15"/>
    <row r="1958" ht="15"/>
    <row r="1959" ht="15"/>
    <row r="1960" ht="15"/>
    <row r="1961" ht="15"/>
    <row r="1962" ht="15"/>
    <row r="1963" ht="15"/>
    <row r="1964" ht="15"/>
    <row r="1966" ht="15"/>
    <row r="1967" ht="15"/>
    <row r="1968" ht="15"/>
    <row r="1970" ht="15"/>
    <row r="1971" ht="15"/>
    <row r="1973" ht="15"/>
    <row r="1974" ht="15"/>
    <row r="1976" ht="15"/>
  </sheetData>
  <sheetProtection password="8F23" sheet="1"/>
  <mergeCells count="87">
    <mergeCell ref="D167:BC167"/>
    <mergeCell ref="D168:BC168"/>
    <mergeCell ref="D170:BC170"/>
    <mergeCell ref="D172:BC172"/>
    <mergeCell ref="D131:BC131"/>
    <mergeCell ref="D158:BC158"/>
    <mergeCell ref="D157:BC157"/>
    <mergeCell ref="D159:BC159"/>
    <mergeCell ref="D161:BC161"/>
    <mergeCell ref="D163:BC163"/>
    <mergeCell ref="D165:BC165"/>
    <mergeCell ref="D142:BC142"/>
    <mergeCell ref="D144:BC144"/>
    <mergeCell ref="D147:BC147"/>
    <mergeCell ref="D149:BC149"/>
    <mergeCell ref="D151:BC151"/>
    <mergeCell ref="D153:BC153"/>
    <mergeCell ref="D128:BC128"/>
    <mergeCell ref="D130:BC130"/>
    <mergeCell ref="D134:BC134"/>
    <mergeCell ref="D135:BC135"/>
    <mergeCell ref="D139:BC139"/>
    <mergeCell ref="D141:BC141"/>
    <mergeCell ref="D116:BC116"/>
    <mergeCell ref="D118:BC118"/>
    <mergeCell ref="D122:BC122"/>
    <mergeCell ref="D123:BC123"/>
    <mergeCell ref="D125:BC125"/>
    <mergeCell ref="D127:BC127"/>
    <mergeCell ref="D103:BC103"/>
    <mergeCell ref="D105:BC105"/>
    <mergeCell ref="D107:BC107"/>
    <mergeCell ref="D108:BC108"/>
    <mergeCell ref="D111:BC111"/>
    <mergeCell ref="D112:BC112"/>
    <mergeCell ref="D89:BC89"/>
    <mergeCell ref="D91:BC91"/>
    <mergeCell ref="D93:BC93"/>
    <mergeCell ref="D95:BC95"/>
    <mergeCell ref="D98:BC98"/>
    <mergeCell ref="D100:BC100"/>
    <mergeCell ref="D78:BC78"/>
    <mergeCell ref="D80:BC80"/>
    <mergeCell ref="D82:BC82"/>
    <mergeCell ref="D84:BC84"/>
    <mergeCell ref="D85:BC85"/>
    <mergeCell ref="D87:BC87"/>
    <mergeCell ref="D66:BC66"/>
    <mergeCell ref="D67:BC67"/>
    <mergeCell ref="D70:BC70"/>
    <mergeCell ref="D72:BC72"/>
    <mergeCell ref="D74:BC74"/>
    <mergeCell ref="D76:BC76"/>
    <mergeCell ref="D55:BC55"/>
    <mergeCell ref="D57:BC57"/>
    <mergeCell ref="D59:BC59"/>
    <mergeCell ref="D61:BC61"/>
    <mergeCell ref="D63:BC63"/>
    <mergeCell ref="D65:BC65"/>
    <mergeCell ref="D39:BC39"/>
    <mergeCell ref="D40:BC40"/>
    <mergeCell ref="D43:BC43"/>
    <mergeCell ref="D46:BC46"/>
    <mergeCell ref="D48:BC48"/>
    <mergeCell ref="D52:BC52"/>
    <mergeCell ref="D28:BC28"/>
    <mergeCell ref="D30:BC30"/>
    <mergeCell ref="D31:BC31"/>
    <mergeCell ref="D32:BC32"/>
    <mergeCell ref="D36:BC36"/>
    <mergeCell ref="D37:BC37"/>
    <mergeCell ref="D16:BC16"/>
    <mergeCell ref="D18:BC18"/>
    <mergeCell ref="D20:BC20"/>
    <mergeCell ref="D23:BC23"/>
    <mergeCell ref="D25:BC25"/>
    <mergeCell ref="D26:BC26"/>
    <mergeCell ref="C182:BC182"/>
    <mergeCell ref="A1:L1"/>
    <mergeCell ref="A4:BC4"/>
    <mergeCell ref="A5:BC5"/>
    <mergeCell ref="A6:BC6"/>
    <mergeCell ref="A7:BC7"/>
    <mergeCell ref="A9:BC9"/>
    <mergeCell ref="D13:BC13"/>
    <mergeCell ref="B8:BC8"/>
    <mergeCell ref="D15:BC15"/>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1">
      <formula1>IF(E181="Select",-1,IF(E181="At Par",0,0))</formula1>
      <formula2>IF(E181="Select",-1,IF(E181="At Par",0,0.99))</formula2>
    </dataValidation>
    <dataValidation type="list" allowBlank="1" showErrorMessage="1" sqref="E18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1">
      <formula1>0</formula1>
      <formula2>IF(#REF!&lt;&gt;"Select",99.9,0)</formula2>
    </dataValidation>
    <dataValidation allowBlank="1" showInputMessage="1" showErrorMessage="1" promptTitle="Units" prompt="Please enter Units in text" sqref="D14:E14 D17:E17 D19:E19 D21:E22 D24:E24 D27:E27 D29:E29 D33:E35 D38:E38 D41:E42 D44:E45 D47:E47 D49:E51 D53:E54 D56:E56 D58:E58 D60:E60 D62:E62 D64:E64 D68:E69 D71:E71 D73:E73 D75:E75 D77:E77 D79:E79 D81:E81 D83:E83 D86:E86 D88:E88 D90:E90 D92:E92 D94:E94 D96:E97 D99:E99 D101:E102 D104:E104 D106:E106 D109:E110 D113:E115 D117:E117 D119:E121 D124:E124 D126:E126 D129:E129 D173:E179 D136:E138 D140:E140 D143:E143 D145:E146 D148:E148 D150:E150 D152:E152 D154:E156 D160:E160 D162:E162 D164:E164 D166:E166 D169:E169 D171:E171 D132:E133">
      <formula1>0</formula1>
      <formula2>0</formula2>
    </dataValidation>
    <dataValidation type="decimal" allowBlank="1" showInputMessage="1" showErrorMessage="1" promptTitle="Quantity" prompt="Please enter the Quantity for this item. " errorTitle="Invalid Entry" error="Only Numeric Values are allowed. " sqref="F14 F17 F19 F21:F22 F24 F27 F29 F33:F35 F38 F41:F42 F44:F45 F47 F49:F51 F53:F54 F56 F58 F60 F62 F64 F68:F69 F71 F73 F75 F77 F79 F81 F83 F86 F88 F90 F92 F94 F96:F97 F99 F101:F102 F104 F106 F109:F110 F113:F115 F117 F119:F121 F124 F126 F129 F173:F179 F136:F138 F140 F143 F145:F146 F148 F150 F152 F154:F156 F160 F162 F164 F166 F169 F171 F132:F133">
      <formula1>0</formula1>
      <formula2>999999999999999</formula2>
    </dataValidation>
    <dataValidation type="list" allowBlank="1" showErrorMessage="1" sqref="D13 K14 D15:D16 K17 D18 K19 D20 K21:K22 D23 K24 D25:D26 K27 D28 K29 D30:D32 K33:K35 D36:D37 K38 D39:D40 K41:K42 D43 K44:K45 D46 K47 D48 K49:K51 D52 K53:K54 D55 K56 D57 K58 D59 K60 D61 K62 D63 K64 D65:D67 K68:K69 D70 K71 D72 K73 D74 K75 D76 K77 D78 K79 D80 K81 D82 K83 D84:D85 K86 D87 K88 D89 K90 D91 K92 D93 K94 D95 K96:K97 D98 K99 D100 K101:K102 D103 K104 D105 K106 D107:D108 K109:K110 D111:D112 K113:K115 D116 K117 D118 K119:K121 D122:D123 K124 D125 K126 D127:D128 K129 D130:D131 D172 D134:D135 K136:K138 D139 K140 D141:D142 K143 D144 K145:K146 D147 K148">
      <formula1>"Partial Conversion,Full Conversion"</formula1>
      <formula2>0</formula2>
    </dataValidation>
    <dataValidation type="list" allowBlank="1" showErrorMessage="1" sqref="D149 K150 D151 K152 D153 D157:D159 K154:K156 K160 D161 K162 D163 K164 D165 K166 D167:D168 K169 D170 K171 K173:K179 K132:K13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7:H17 G19:H19 G21:H22 G24:H24 G27:H27 G29:H29 G33:H35 G38:H38 G41:H42 G44:H45 G47:H47 G49:H51 G53:H54 G56:H56 G58:H58 G60:H60 G62:H62 G64:H64 G68:H69 G71:H71 G73:H73 G75:H75 G77:H77 G79:H79 G81:H81 G83:H83 G86:H86 G88:H88 G90:H90 G92:H92 G94:H94 G96:H97 G99:H99 G101:H102 G104:H104 G106:H106 G109:H110 G113:H115 G117:H117 G119:H121 G124:H124 G126:H126 G129:H129 G173:H179 G136:H138 G140:H140 G143:H143 G145:H146 G148:H148 G150:H150 G152:H152 G154:H156 G160:H160 G162:H162 G164:H164 G166:H166 G169:H169 G171:H171 G132:H133">
      <formula1>0</formula1>
      <formula2>999999999999999</formula2>
    </dataValidation>
    <dataValidation allowBlank="1" showInputMessage="1" showErrorMessage="1" promptTitle="Addition / Deduction" prompt="Please Choose the correct One" sqref="J14 J17 J19 J21:J22 J24 J27 J29 J33:J35 J38 J41:J42 J44:J45 J47 J49:J51 J53:J54 J56 J58 J60 J62 J64 J68:J69 J71 J73 J75 J77 J79 J81 J83 J86 J88 J90 J92 J94 J96:J97 J99 J101:J102 J104 J106 J109:J110 J113:J115 J117 J119:J121 J124 J126 J129 J173:J179 J136:J138 J140 J143 J145:J146 J148 J150 J152 J154:J156 J160 J162 J164 J166 J169 J171 J132:J133">
      <formula1>0</formula1>
      <formula2>0</formula2>
    </dataValidation>
    <dataValidation type="list" showErrorMessage="1" sqref="I14 I17 I19 I21:I22 I24 I27 I29 I33:I35 I38 I41:I42 I44:I45 I47 I49:I51 I53:I54 I56 I58 I60 I62 I64 I68:I69 I71 I73 I75 I77 I79 I81 I83 I86 I88 I90 I92 I94 I96:I97 I99 I101:I102 I104 I106 I109:I110 I113:I115 I117 I119:I121 I124 I126 I129 I173:I179 I136:I138 I140 I143 I145:I146 I148 I150 I152 I154:I156 I160 I162 I164 I166 I169 I171 I132:I1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7:O17 N19:O19 N21:O22 N24:O24 N27:O27 N29:O29 N33:O35 N38:O38 N41:O42 N44:O45 N47:O47 N49:O51 N53:O54 N56:O56 N58:O58 N60:O60 N62:O62 N64:O64 N68:O69 N71:O71 N73:O73 N75:O75 N77:O77 N79:O79 N81:O81 N83:O83 N86:O86 N88:O88 N90:O90 N92:O92 N94:O94 N96:O97 N99:O99 N101:O102 N104:O104 N106:O106 N109:O110 N113:O115 N117:O117 N119:O121 N124:O124 N126:O126 N129:O129 N173:O179 N136:O138 N140:O140 N143:O143 N145:O146 N148:O148 N150:O150 N152:O152 N154:O156 N160:O160 N162:O162 N164:O164 N166:O166 N169:O169 N171:O171 N132:O1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7 R19 R21:R22 R24 R27 R29 R33:R35 R38 R41:R42 R44:R45 R47 R49:R51 R53:R54 R56 R58 R60 R62 R64 R68:R69 R71 R73 R75 R77 R79 R81 R83 R86 R88 R90 R92 R94 R96:R97 R99 R101:R102 R104 R106 R109:R110 R113:R115 R117 R119:R121 R124 R126 R129 R173:R179 R136:R138 R140 R143 R145:R146 R148 R150 R152 R154:R156 R160 R162 R164 R166 R169 R171 R132:R1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7 Q19 Q21:Q22 Q24 Q27 Q29 Q33:Q35 Q38 Q41:Q42 Q44:Q45 Q47 Q49:Q51 Q53:Q54 Q56 Q58 Q60 Q62 Q64 Q68:Q69 Q71 Q73 Q75 Q77 Q79 Q81 Q83 Q86 Q88 Q90 Q92 Q94 Q96:Q97 Q99 Q101:Q102 Q104 Q106 Q109:Q110 Q113:Q115 Q117 Q119:Q121 Q124 Q126 Q129 Q173:Q179 Q136:Q138 Q140 Q143 Q145:Q146 Q148 Q150 Q152 Q154:Q156 Q160 Q162 Q164 Q166 Q169 Q171 Q132:Q1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7 M19 M21:M22 M24 M27 M29 M33:M35 M38 M41:M42 M44:M45 M47 M49:M51 M53:M54 M56 M58 M60 M62 M64 M68:M69 M71 M73 M75 M77 M79 M81 M83 M86 M88 M90 M92 M94 M96:M97 M99 M101:M102 M104 M106 M109:M110 M113:M115 M117 M119:M121 M124 M126 M129 M173:M179 M136:M138 M140 M143 M145:M146 M148 M150 M152 M154:M156 M160 M162 M164 M166 M169 M171 M132:M133">
      <formula1>0</formula1>
      <formula2>999999999999999</formula2>
    </dataValidation>
    <dataValidation type="list" allowBlank="1" showInputMessage="1" showErrorMessage="1" sqref="L174 L175 L176 L17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9 L17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79">
      <formula1>0</formula1>
      <formula2>0</formula2>
    </dataValidation>
    <dataValidation type="decimal" allowBlank="1" showErrorMessage="1" errorTitle="Invalid Entry" error="Only Numeric Values are allowed. " sqref="A13:A17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27" t="s">
        <v>34</v>
      </c>
      <c r="F6" s="27"/>
      <c r="G6" s="27"/>
      <c r="H6" s="27"/>
      <c r="I6" s="27"/>
      <c r="J6" s="27"/>
      <c r="K6" s="27"/>
    </row>
    <row r="7" spans="5:11" ht="14.25">
      <c r="E7" s="28"/>
      <c r="F7" s="28"/>
      <c r="G7" s="28"/>
      <c r="H7" s="28"/>
      <c r="I7" s="28"/>
      <c r="J7" s="28"/>
      <c r="K7" s="28"/>
    </row>
    <row r="8" spans="5:11" ht="14.25">
      <c r="E8" s="28"/>
      <c r="F8" s="28"/>
      <c r="G8" s="28"/>
      <c r="H8" s="28"/>
      <c r="I8" s="28"/>
      <c r="J8" s="28"/>
      <c r="K8" s="28"/>
    </row>
    <row r="9" spans="5:11" ht="14.25">
      <c r="E9" s="28"/>
      <c r="F9" s="28"/>
      <c r="G9" s="28"/>
      <c r="H9" s="28"/>
      <c r="I9" s="28"/>
      <c r="J9" s="28"/>
      <c r="K9" s="28"/>
    </row>
    <row r="10" spans="5:11" ht="14.25">
      <c r="E10" s="28"/>
      <c r="F10" s="28"/>
      <c r="G10" s="28"/>
      <c r="H10" s="28"/>
      <c r="I10" s="28"/>
      <c r="J10" s="28"/>
      <c r="K10" s="28"/>
    </row>
    <row r="11" spans="5:11" ht="14.25">
      <c r="E11" s="28"/>
      <c r="F11" s="28"/>
      <c r="G11" s="28"/>
      <c r="H11" s="28"/>
      <c r="I11" s="28"/>
      <c r="J11" s="28"/>
      <c r="K11" s="28"/>
    </row>
    <row r="12" spans="5:11" ht="14.25">
      <c r="E12" s="28"/>
      <c r="F12" s="28"/>
      <c r="G12" s="28"/>
      <c r="H12" s="28"/>
      <c r="I12" s="28"/>
      <c r="J12" s="28"/>
      <c r="K12" s="28"/>
    </row>
    <row r="13" spans="5:11" ht="14.25">
      <c r="E13" s="28"/>
      <c r="F13" s="28"/>
      <c r="G13" s="28"/>
      <c r="H13" s="28"/>
      <c r="I13" s="28"/>
      <c r="J13" s="28"/>
      <c r="K13" s="28"/>
    </row>
    <row r="14" spans="5:11" ht="14.25">
      <c r="E14" s="28"/>
      <c r="F14" s="28"/>
      <c r="G14" s="28"/>
      <c r="H14" s="28"/>
      <c r="I14" s="28"/>
      <c r="J14" s="28"/>
      <c r="K14" s="2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2022-05-17T07:03:29Z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