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<sst xmlns="http://schemas.openxmlformats.org/spreadsheetml/2006/main" count="239" uniqueCount="87">
  <si>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</si>
  <si>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</si>
  <si>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</si>
  <si>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</si>
  <si>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</si>
  <si>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</si>
  <si>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</si>
  <si>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</si>
  <si>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</si>
  <si>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</si>
  <si>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</si>
  <si>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</si>
  <si>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</si>
  <si>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</si>
  <si>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</si>
  <si>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</si>
  <si>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</si>
  <si>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</si>
  <si>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</si>
  <si>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</si>
  <si>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</si>
  <si>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</si>
  <si>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</si>
  <si>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</si>
  <si>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</si>
  <si>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</si>
  <si>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</si>
  <si>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</si>
  <si>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</si>
  <si>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</si>
  <si>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</si>
  <si>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</si>
  <si>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</si>
  <si>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</si>
  <si>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</si>
  <si>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</si>
  <si>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</si>
  <si>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</si>
  <si>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</si>
  <si>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</si>
  <si>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</si>
  <si>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</si>
  <si>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</si>
  <si>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</si>
  <si>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</si>
  <si>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</si>
  <si>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</si>
  <si>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</si>
  <si>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</si>
  <si>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</si>
  <si>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</si>
  <si>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New work (Two or more coats applied @ 1.43 ltr/10 sqm over and including priming coat of exterior primer applied @ 2.20 kg/10 sqm)</t>
  </si>
  <si>
    <t>Name of Work: Closing of  all open corridors (By GRC jali) of Block A,B,C, D,E,E',F,G &amp;H at hall-4</t>
  </si>
  <si>
    <t>Contract No:  02/C/D3/2022-23</t>
  </si>
  <si>
    <t>MASONRY WORK</t>
  </si>
  <si>
    <t>Half brick masonry with common burnt clay F.P.S. (non modular) bricks of class designation 7.5 in foundations and plinth in :</t>
  </si>
  <si>
    <t>Cement mortar 1:3 (1 cement : 3 coarse sand)</t>
  </si>
  <si>
    <t>Sub-Total</t>
  </si>
  <si>
    <t>WOOD AND PVC WORK</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</si>
  <si>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</si>
  <si>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</si>
  <si>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</si>
  <si>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</si>
  <si>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STEEL WORK</t>
  </si>
  <si>
    <t>Providing and fixing bolts including nuts and washers complete.</t>
  </si>
  <si>
    <t>Steel work welded in buitup section/framed work, including cutting, hoisting in position and applying priming coat of approved steel primer</t>
  </si>
  <si>
    <t>in grating, frames,guard bard, ladder, railing,gate etc</t>
  </si>
  <si>
    <t>Providing and fixing hand rail of approved size by welding etc. to steel ladder railing, balcony railing, staircase railing and similar works, including applying priming coat of approved steel primer.</t>
  </si>
  <si>
    <t>M.S. tube</t>
  </si>
  <si>
    <t>FINISHING</t>
  </si>
  <si>
    <t>12 mm cement plaster of mix :</t>
  </si>
  <si>
    <t>15 mm cement plaster on rough side of single or half brick wall of mix:</t>
  </si>
  <si>
    <t>Finishing walls with Premium Acrylic Smooth exterior paint with Silicone additives of required shade:</t>
  </si>
  <si>
    <t>Painting with synthetic enamel paint of approved brand and manufacture to give an even shade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</si>
  <si>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</si>
  <si>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</si>
  <si>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</si>
  <si>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</si>
  <si>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doors,windows &amp; ventilators including providing fixing hinges.pivots and making provision for fixing of fittingd wherever required including cost of EPMD rubber</t>
  </si>
  <si>
    <t>Providing and fixing aluminium round shape handle of outer dia 100 mm with SS screws etc. complete as per direction of Engineer-in-charge</t>
  </si>
  <si>
    <t>Anodized (AC 15 ) aluminium</t>
  </si>
  <si>
    <t>MINOR CIVIL MAINTENANCE WORK:</t>
  </si>
  <si>
    <t>Providing  and fixing 3mm thick ACP sheet in panelling fixed in alluminium door,window's shutter and partition from with C.P. brass\stailness steel screw etc complete as per engineer incharge.</t>
  </si>
  <si>
    <t xml:space="preserve">"GRC JALI
Providing and Fixing Glass reinforced Concrete (GRC) Screens in approved size,pattern,Design, thickness and color. The screens should be made from ’53 Grade’ white Portland cement Manufactured by ‘ JK cement’ or Equivalent, quartz, fine silica sand, Alkali resistant glass fibre manufactured by ‘Saint Gobain’ or equivalent, super plasticizers manufactured by ‘BASF’ or equivalent, polymers manufactured by ‘BASF’ or equivalent and U.V. Resistant synthetic inorganic Pigments should be used for pigmentation manufactured by‘BAYFERROX (Germany) ’ or Equivalent. The material casting should take place in synthetic Rubber/FRP mould manufactured by ‘Reckli’ or equivalent. The fixing of screen should be ‘dry fixing’ i.e. to be done with stainless steel (SS304) ‘L’ shaped clamps, dash fasteners and pins etc. complete as per directed by engineer-in-charge."      
</t>
  </si>
  <si>
    <t>No.</t>
  </si>
  <si>
    <t>sqm.</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</si>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</sst>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right" vertical="top" wrapText="1"/>
    </xf>
    <xf numFmtId="2" fontId="57" fillId="0" borderId="15" xfId="0" applyNumberFormat="1" applyFont="1" applyFill="1" applyBorder="1" applyAlignment="1">
      <alignment horizontal="center" vertical="top" wrapText="1"/>
    </xf>
    <xf numFmtId="2" fontId="57" fillId="0" borderId="15" xfId="0" applyNumberFormat="1" applyFont="1" applyFill="1" applyBorder="1" applyAlignment="1">
      <alignment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0"/>
  <sheetViews>
    <sheetView showGridLines="0" view="pageBreakPreview" zoomScaleNormal="85" zoomScaleSheetLayoutView="100" zoomScalePageLayoutView="0" workbookViewId="0" topLeftCell="A43">
      <selection activeCell="D46" sqref="D4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52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53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75" customHeight="1">
      <c r="A13" s="57">
        <v>1</v>
      </c>
      <c r="B13" s="58" t="s">
        <v>54</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54</v>
      </c>
      <c r="IE13" s="22"/>
      <c r="IF13" s="22"/>
      <c r="IG13" s="22"/>
      <c r="IH13" s="22"/>
      <c r="II13" s="22"/>
    </row>
    <row r="14" spans="1:243" s="21" customFormat="1" ht="63">
      <c r="A14" s="57">
        <v>1.01</v>
      </c>
      <c r="B14" s="58" t="s">
        <v>55</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55</v>
      </c>
      <c r="IE14" s="22"/>
      <c r="IF14" s="22"/>
      <c r="IG14" s="22"/>
      <c r="IH14" s="22"/>
      <c r="II14" s="22"/>
    </row>
    <row r="15" spans="1:243" s="21" customFormat="1" ht="42.75">
      <c r="A15" s="57">
        <v>1.02</v>
      </c>
      <c r="B15" s="58" t="s">
        <v>56</v>
      </c>
      <c r="C15" s="33"/>
      <c r="D15" s="74">
        <v>65</v>
      </c>
      <c r="E15" s="75" t="s">
        <v>43</v>
      </c>
      <c r="F15" s="76">
        <v>734.63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47750.95</v>
      </c>
      <c r="BB15" s="51">
        <f>BA15+SUM(N15:AZ15)</f>
        <v>47750.95</v>
      </c>
      <c r="BC15" s="56" t="str">
        <f>SpellNumber(L15,BB15)</f>
        <v>INR  Forty Seven Thousand Seven Hundred &amp; Fifty  and Paise Ninety Five Only</v>
      </c>
      <c r="IA15" s="21">
        <v>1.02</v>
      </c>
      <c r="IB15" s="21" t="s">
        <v>56</v>
      </c>
      <c r="ID15" s="21">
        <v>65</v>
      </c>
      <c r="IE15" s="22" t="s">
        <v>43</v>
      </c>
      <c r="IF15" s="22"/>
      <c r="IG15" s="22"/>
      <c r="IH15" s="22"/>
      <c r="II15" s="22"/>
    </row>
    <row r="16" spans="1:243" s="21" customFormat="1" ht="15.75">
      <c r="A16" s="57">
        <v>2</v>
      </c>
      <c r="B16" s="58" t="s">
        <v>58</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58</v>
      </c>
      <c r="IE16" s="22"/>
      <c r="IF16" s="22"/>
      <c r="IG16" s="22"/>
      <c r="IH16" s="22"/>
      <c r="II16" s="22"/>
    </row>
    <row r="17" spans="1:243" s="21" customFormat="1" ht="81" customHeight="1">
      <c r="A17" s="57">
        <v>2.01</v>
      </c>
      <c r="B17" s="58" t="s">
        <v>59</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2.01</v>
      </c>
      <c r="IB17" s="21" t="s">
        <v>59</v>
      </c>
      <c r="IE17" s="22"/>
      <c r="IF17" s="22"/>
      <c r="IG17" s="22"/>
      <c r="IH17" s="22"/>
      <c r="II17" s="22"/>
    </row>
    <row r="18" spans="1:243" s="21" customFormat="1" ht="29.25" customHeight="1">
      <c r="A18" s="57">
        <v>2.02</v>
      </c>
      <c r="B18" s="58" t="s">
        <v>60</v>
      </c>
      <c r="C18" s="33"/>
      <c r="D18" s="74">
        <v>36</v>
      </c>
      <c r="E18" s="75" t="s">
        <v>45</v>
      </c>
      <c r="F18" s="76">
        <v>205.96</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7414.56</v>
      </c>
      <c r="BB18" s="51">
        <f>BA18+SUM(N18:AZ18)</f>
        <v>7414.56</v>
      </c>
      <c r="BC18" s="56" t="str">
        <f>SpellNumber(L18,BB18)</f>
        <v>INR  Seven Thousand Four Hundred &amp; Fourteen  and Paise Fifty Six Only</v>
      </c>
      <c r="IA18" s="21">
        <v>2.02</v>
      </c>
      <c r="IB18" s="21" t="s">
        <v>60</v>
      </c>
      <c r="ID18" s="21">
        <v>36</v>
      </c>
      <c r="IE18" s="22" t="s">
        <v>45</v>
      </c>
      <c r="IF18" s="22"/>
      <c r="IG18" s="22"/>
      <c r="IH18" s="22"/>
      <c r="II18" s="22"/>
    </row>
    <row r="19" spans="1:243" s="21" customFormat="1" ht="78" customHeight="1">
      <c r="A19" s="57">
        <v>2.03</v>
      </c>
      <c r="B19" s="58" t="s">
        <v>61</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2.03</v>
      </c>
      <c r="IB19" s="21" t="s">
        <v>61</v>
      </c>
      <c r="IE19" s="22"/>
      <c r="IF19" s="22"/>
      <c r="IG19" s="22"/>
      <c r="IH19" s="22"/>
      <c r="II19" s="22"/>
    </row>
    <row r="20" spans="1:243" s="21" customFormat="1" ht="34.5" customHeight="1">
      <c r="A20" s="57">
        <v>2.04</v>
      </c>
      <c r="B20" s="58" t="s">
        <v>62</v>
      </c>
      <c r="C20" s="33"/>
      <c r="D20" s="74">
        <v>36</v>
      </c>
      <c r="E20" s="75" t="s">
        <v>45</v>
      </c>
      <c r="F20" s="76">
        <v>79.61</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2865.96</v>
      </c>
      <c r="BB20" s="51">
        <f>BA20+SUM(N20:AZ20)</f>
        <v>2865.96</v>
      </c>
      <c r="BC20" s="56" t="str">
        <f>SpellNumber(L20,BB20)</f>
        <v>INR  Two Thousand Eight Hundred &amp; Sixty Five  and Paise Ninety Six Only</v>
      </c>
      <c r="IA20" s="21">
        <v>2.04</v>
      </c>
      <c r="IB20" s="21" t="s">
        <v>62</v>
      </c>
      <c r="ID20" s="21">
        <v>36</v>
      </c>
      <c r="IE20" s="22" t="s">
        <v>45</v>
      </c>
      <c r="IF20" s="22"/>
      <c r="IG20" s="22"/>
      <c r="IH20" s="22"/>
      <c r="II20" s="22"/>
    </row>
    <row r="21" spans="1:243" s="21" customFormat="1" ht="18" customHeight="1">
      <c r="A21" s="57">
        <v>2.05</v>
      </c>
      <c r="B21" s="58" t="s">
        <v>57</v>
      </c>
      <c r="C21" s="33"/>
      <c r="D21" s="65"/>
      <c r="E21" s="65"/>
      <c r="F21" s="65"/>
      <c r="G21" s="65"/>
      <c r="H21" s="65"/>
      <c r="I21" s="65"/>
      <c r="J21" s="65"/>
      <c r="K21" s="65"/>
      <c r="L21" s="65"/>
      <c r="M21" s="65"/>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A21" s="21">
        <v>2.05</v>
      </c>
      <c r="IB21" s="21" t="s">
        <v>57</v>
      </c>
      <c r="IE21" s="22"/>
      <c r="IF21" s="22"/>
      <c r="IG21" s="22"/>
      <c r="IH21" s="22"/>
      <c r="II21" s="22"/>
    </row>
    <row r="22" spans="1:243" s="21" customFormat="1" ht="17.25" customHeight="1">
      <c r="A22" s="57">
        <v>3</v>
      </c>
      <c r="B22" s="58" t="s">
        <v>63</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3</v>
      </c>
      <c r="IB22" s="21" t="s">
        <v>63</v>
      </c>
      <c r="IE22" s="22"/>
      <c r="IF22" s="22"/>
      <c r="IG22" s="22"/>
      <c r="IH22" s="22"/>
      <c r="II22" s="22"/>
    </row>
    <row r="23" spans="1:243" s="21" customFormat="1" ht="31.5" customHeight="1">
      <c r="A23" s="57">
        <v>3.01</v>
      </c>
      <c r="B23" s="58" t="s">
        <v>64</v>
      </c>
      <c r="C23" s="33"/>
      <c r="D23" s="74">
        <v>220</v>
      </c>
      <c r="E23" s="75" t="s">
        <v>84</v>
      </c>
      <c r="F23" s="76">
        <v>122.88</v>
      </c>
      <c r="G23" s="43"/>
      <c r="H23" s="37"/>
      <c r="I23" s="38" t="s">
        <v>33</v>
      </c>
      <c r="J23" s="39">
        <f aca="true" t="shared" si="0" ref="J23:J47">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aca="true" t="shared" si="1" ref="BA23:BA47">total_amount_ba($B$2,$D$2,D23,F23,J23,K23,M23)</f>
        <v>27033.6</v>
      </c>
      <c r="BB23" s="51">
        <f aca="true" t="shared" si="2" ref="BB23:BB47">BA23+SUM(N23:AZ23)</f>
        <v>27033.6</v>
      </c>
      <c r="BC23" s="56" t="str">
        <f aca="true" t="shared" si="3" ref="BC23:BC47">SpellNumber(L23,BB23)</f>
        <v>INR  Twenty Seven Thousand  &amp;Thirty Three  and Paise Sixty Only</v>
      </c>
      <c r="IA23" s="21">
        <v>3.01</v>
      </c>
      <c r="IB23" s="21" t="s">
        <v>64</v>
      </c>
      <c r="ID23" s="21">
        <v>220</v>
      </c>
      <c r="IE23" s="22" t="s">
        <v>84</v>
      </c>
      <c r="IF23" s="22"/>
      <c r="IG23" s="22"/>
      <c r="IH23" s="22"/>
      <c r="II23" s="22"/>
    </row>
    <row r="24" spans="1:243" s="21" customFormat="1" ht="48.75" customHeight="1">
      <c r="A24" s="57">
        <v>3.02</v>
      </c>
      <c r="B24" s="58" t="s">
        <v>65</v>
      </c>
      <c r="C24" s="33"/>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3.02</v>
      </c>
      <c r="IB24" s="21" t="s">
        <v>65</v>
      </c>
      <c r="IE24" s="22"/>
      <c r="IF24" s="22"/>
      <c r="IG24" s="22"/>
      <c r="IH24" s="22"/>
      <c r="II24" s="22"/>
    </row>
    <row r="25" spans="1:243" s="21" customFormat="1" ht="31.5" customHeight="1">
      <c r="A25" s="57">
        <v>3.03</v>
      </c>
      <c r="B25" s="58" t="s">
        <v>66</v>
      </c>
      <c r="C25" s="33"/>
      <c r="D25" s="74">
        <v>1065</v>
      </c>
      <c r="E25" s="75" t="s">
        <v>50</v>
      </c>
      <c r="F25" s="76">
        <v>124.77</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132880.05</v>
      </c>
      <c r="BB25" s="51">
        <f t="shared" si="2"/>
        <v>132880.05</v>
      </c>
      <c r="BC25" s="56" t="str">
        <f t="shared" si="3"/>
        <v>INR  One Lakh Thirty Two Thousand Eight Hundred &amp; Eighty  and Paise Five Only</v>
      </c>
      <c r="IA25" s="21">
        <v>3.03</v>
      </c>
      <c r="IB25" s="21" t="s">
        <v>66</v>
      </c>
      <c r="ID25" s="21">
        <v>1065</v>
      </c>
      <c r="IE25" s="22" t="s">
        <v>50</v>
      </c>
      <c r="IF25" s="22"/>
      <c r="IG25" s="22"/>
      <c r="IH25" s="22"/>
      <c r="II25" s="22"/>
    </row>
    <row r="26" spans="1:243" s="21" customFormat="1" ht="77.25" customHeight="1">
      <c r="A26" s="57">
        <v>3.04</v>
      </c>
      <c r="B26" s="58" t="s">
        <v>67</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3.04</v>
      </c>
      <c r="IB26" s="21" t="s">
        <v>67</v>
      </c>
      <c r="IE26" s="22"/>
      <c r="IF26" s="22"/>
      <c r="IG26" s="22"/>
      <c r="IH26" s="22"/>
      <c r="II26" s="22"/>
    </row>
    <row r="27" spans="1:243" s="21" customFormat="1" ht="30" customHeight="1">
      <c r="A27" s="57">
        <v>3.05</v>
      </c>
      <c r="B27" s="58" t="s">
        <v>68</v>
      </c>
      <c r="C27" s="33"/>
      <c r="D27" s="74">
        <v>305</v>
      </c>
      <c r="E27" s="75" t="s">
        <v>50</v>
      </c>
      <c r="F27" s="76">
        <v>137.79</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42025.95</v>
      </c>
      <c r="BB27" s="51">
        <f t="shared" si="2"/>
        <v>42025.95</v>
      </c>
      <c r="BC27" s="56" t="str">
        <f t="shared" si="3"/>
        <v>INR  Forty Two Thousand  &amp;Twenty Five  and Paise Ninety Five Only</v>
      </c>
      <c r="IA27" s="21">
        <v>3.05</v>
      </c>
      <c r="IB27" s="21" t="s">
        <v>68</v>
      </c>
      <c r="ID27" s="21">
        <v>305</v>
      </c>
      <c r="IE27" s="22" t="s">
        <v>50</v>
      </c>
      <c r="IF27" s="22"/>
      <c r="IG27" s="22"/>
      <c r="IH27" s="22"/>
      <c r="II27" s="22"/>
    </row>
    <row r="28" spans="1:243" s="21" customFormat="1" ht="18" customHeight="1">
      <c r="A28" s="57">
        <v>4</v>
      </c>
      <c r="B28" s="58" t="s">
        <v>69</v>
      </c>
      <c r="C28" s="33"/>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IA28" s="21">
        <v>4</v>
      </c>
      <c r="IB28" s="21" t="s">
        <v>69</v>
      </c>
      <c r="IE28" s="22"/>
      <c r="IF28" s="22"/>
      <c r="IG28" s="22"/>
      <c r="IH28" s="22"/>
      <c r="II28" s="22"/>
    </row>
    <row r="29" spans="1:243" s="21" customFormat="1" ht="21" customHeight="1">
      <c r="A29" s="57">
        <v>4.01</v>
      </c>
      <c r="B29" s="58" t="s">
        <v>70</v>
      </c>
      <c r="C29" s="33"/>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4.01</v>
      </c>
      <c r="IB29" s="21" t="s">
        <v>70</v>
      </c>
      <c r="IE29" s="22"/>
      <c r="IF29" s="22"/>
      <c r="IG29" s="22"/>
      <c r="IH29" s="22"/>
      <c r="II29" s="22"/>
    </row>
    <row r="30" spans="1:243" s="21" customFormat="1" ht="31.5" customHeight="1">
      <c r="A30" s="57">
        <v>4.02</v>
      </c>
      <c r="B30" s="58" t="s">
        <v>46</v>
      </c>
      <c r="C30" s="33"/>
      <c r="D30" s="74">
        <v>100</v>
      </c>
      <c r="E30" s="75" t="s">
        <v>43</v>
      </c>
      <c r="F30" s="76">
        <v>258.09</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25809</v>
      </c>
      <c r="BB30" s="51">
        <f t="shared" si="2"/>
        <v>25809</v>
      </c>
      <c r="BC30" s="56" t="str">
        <f t="shared" si="3"/>
        <v>INR  Twenty Five Thousand Eight Hundred &amp; Nine  Only</v>
      </c>
      <c r="IA30" s="21">
        <v>4.02</v>
      </c>
      <c r="IB30" s="21" t="s">
        <v>46</v>
      </c>
      <c r="ID30" s="21">
        <v>100</v>
      </c>
      <c r="IE30" s="22" t="s">
        <v>43</v>
      </c>
      <c r="IF30" s="22"/>
      <c r="IG30" s="22"/>
      <c r="IH30" s="22"/>
      <c r="II30" s="22"/>
    </row>
    <row r="31" spans="1:243" s="21" customFormat="1" ht="33" customHeight="1">
      <c r="A31" s="57">
        <v>4.03</v>
      </c>
      <c r="B31" s="58" t="s">
        <v>71</v>
      </c>
      <c r="C31" s="33"/>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4.03</v>
      </c>
      <c r="IB31" s="21" t="s">
        <v>71</v>
      </c>
      <c r="IE31" s="22"/>
      <c r="IF31" s="22"/>
      <c r="IG31" s="22"/>
      <c r="IH31" s="22"/>
      <c r="II31" s="22"/>
    </row>
    <row r="32" spans="1:243" s="21" customFormat="1" ht="31.5" customHeight="1">
      <c r="A32" s="57">
        <v>4.04</v>
      </c>
      <c r="B32" s="58" t="s">
        <v>46</v>
      </c>
      <c r="C32" s="33"/>
      <c r="D32" s="74">
        <v>100</v>
      </c>
      <c r="E32" s="75" t="s">
        <v>43</v>
      </c>
      <c r="F32" s="76">
        <v>297.33</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29733</v>
      </c>
      <c r="BB32" s="51">
        <f t="shared" si="2"/>
        <v>29733</v>
      </c>
      <c r="BC32" s="56" t="str">
        <f t="shared" si="3"/>
        <v>INR  Twenty Nine Thousand Seven Hundred &amp; Thirty Three  Only</v>
      </c>
      <c r="IA32" s="21">
        <v>4.04</v>
      </c>
      <c r="IB32" s="21" t="s">
        <v>46</v>
      </c>
      <c r="ID32" s="21">
        <v>100</v>
      </c>
      <c r="IE32" s="22" t="s">
        <v>43</v>
      </c>
      <c r="IF32" s="22"/>
      <c r="IG32" s="22"/>
      <c r="IH32" s="22"/>
      <c r="II32" s="22"/>
    </row>
    <row r="33" spans="1:243" s="21" customFormat="1" ht="48.75" customHeight="1">
      <c r="A33" s="57">
        <v>4.05</v>
      </c>
      <c r="B33" s="58" t="s">
        <v>72</v>
      </c>
      <c r="C33" s="33"/>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4.05</v>
      </c>
      <c r="IB33" s="21" t="s">
        <v>72</v>
      </c>
      <c r="IE33" s="22"/>
      <c r="IF33" s="22"/>
      <c r="IG33" s="22"/>
      <c r="IH33" s="22"/>
      <c r="II33" s="22"/>
    </row>
    <row r="34" spans="1:243" s="21" customFormat="1" ht="63">
      <c r="A34" s="57">
        <v>4.06</v>
      </c>
      <c r="B34" s="58" t="s">
        <v>51</v>
      </c>
      <c r="C34" s="33"/>
      <c r="D34" s="74">
        <v>670</v>
      </c>
      <c r="E34" s="75" t="s">
        <v>43</v>
      </c>
      <c r="F34" s="76">
        <v>142.35</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95374.5</v>
      </c>
      <c r="BB34" s="51">
        <f t="shared" si="2"/>
        <v>95374.5</v>
      </c>
      <c r="BC34" s="56" t="str">
        <f t="shared" si="3"/>
        <v>INR  Ninety Five Thousand Three Hundred &amp; Seventy Four  and Paise Fifty Only</v>
      </c>
      <c r="IA34" s="21">
        <v>4.06</v>
      </c>
      <c r="IB34" s="21" t="s">
        <v>51</v>
      </c>
      <c r="ID34" s="21">
        <v>670</v>
      </c>
      <c r="IE34" s="22" t="s">
        <v>43</v>
      </c>
      <c r="IF34" s="22"/>
      <c r="IG34" s="22"/>
      <c r="IH34" s="22"/>
      <c r="II34" s="22"/>
    </row>
    <row r="35" spans="1:243" s="21" customFormat="1" ht="48.75" customHeight="1">
      <c r="A35" s="57">
        <v>4.07</v>
      </c>
      <c r="B35" s="58" t="s">
        <v>73</v>
      </c>
      <c r="C35" s="33"/>
      <c r="D35" s="65"/>
      <c r="E35" s="65"/>
      <c r="F35" s="65"/>
      <c r="G35" s="65"/>
      <c r="H35" s="65"/>
      <c r="I35" s="65"/>
      <c r="J35" s="65"/>
      <c r="K35" s="65"/>
      <c r="L35" s="65"/>
      <c r="M35" s="65"/>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IA35" s="21">
        <v>4.07</v>
      </c>
      <c r="IB35" s="21" t="s">
        <v>73</v>
      </c>
      <c r="IE35" s="22"/>
      <c r="IF35" s="22"/>
      <c r="IG35" s="22"/>
      <c r="IH35" s="22"/>
      <c r="II35" s="22"/>
    </row>
    <row r="36" spans="1:243" s="21" customFormat="1" ht="31.5" customHeight="1">
      <c r="A36" s="57">
        <v>4.08</v>
      </c>
      <c r="B36" s="58" t="s">
        <v>49</v>
      </c>
      <c r="C36" s="33"/>
      <c r="D36" s="74">
        <v>75</v>
      </c>
      <c r="E36" s="75" t="s">
        <v>43</v>
      </c>
      <c r="F36" s="76">
        <v>115.26</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8644.5</v>
      </c>
      <c r="BB36" s="51">
        <f t="shared" si="2"/>
        <v>8644.5</v>
      </c>
      <c r="BC36" s="56" t="str">
        <f t="shared" si="3"/>
        <v>INR  Eight Thousand Six Hundred &amp; Forty Four  and Paise Fifty Only</v>
      </c>
      <c r="IA36" s="21">
        <v>4.08</v>
      </c>
      <c r="IB36" s="21" t="s">
        <v>49</v>
      </c>
      <c r="ID36" s="21">
        <v>75</v>
      </c>
      <c r="IE36" s="22" t="s">
        <v>43</v>
      </c>
      <c r="IF36" s="22"/>
      <c r="IG36" s="22"/>
      <c r="IH36" s="22"/>
      <c r="II36" s="22"/>
    </row>
    <row r="37" spans="1:243" s="21" customFormat="1" ht="16.5" customHeight="1">
      <c r="A37" s="59">
        <v>5</v>
      </c>
      <c r="B37" s="58" t="s">
        <v>74</v>
      </c>
      <c r="C37" s="33"/>
      <c r="D37" s="65"/>
      <c r="E37" s="65"/>
      <c r="F37" s="65"/>
      <c r="G37" s="65"/>
      <c r="H37" s="65"/>
      <c r="I37" s="65"/>
      <c r="J37" s="65"/>
      <c r="K37" s="65"/>
      <c r="L37" s="65"/>
      <c r="M37" s="65"/>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1">
        <v>5</v>
      </c>
      <c r="IB37" s="21" t="s">
        <v>74</v>
      </c>
      <c r="IE37" s="22"/>
      <c r="IF37" s="22"/>
      <c r="IG37" s="22"/>
      <c r="IH37" s="22"/>
      <c r="II37" s="22"/>
    </row>
    <row r="38" spans="1:243" s="21" customFormat="1" ht="271.5" customHeight="1">
      <c r="A38" s="57">
        <v>8.01</v>
      </c>
      <c r="B38" s="58" t="s">
        <v>75</v>
      </c>
      <c r="C38" s="33"/>
      <c r="D38" s="65"/>
      <c r="E38" s="65"/>
      <c r="F38" s="65"/>
      <c r="G38" s="65"/>
      <c r="H38" s="65"/>
      <c r="I38" s="65"/>
      <c r="J38" s="65"/>
      <c r="K38" s="65"/>
      <c r="L38" s="65"/>
      <c r="M38" s="65"/>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IA38" s="21">
        <v>8.01</v>
      </c>
      <c r="IB38" s="21" t="s">
        <v>75</v>
      </c>
      <c r="IE38" s="22"/>
      <c r="IF38" s="22"/>
      <c r="IG38" s="22"/>
      <c r="IH38" s="22"/>
      <c r="II38" s="22"/>
    </row>
    <row r="39" spans="1:243" s="21" customFormat="1" ht="31.5" customHeight="1">
      <c r="A39" s="57">
        <v>8.02</v>
      </c>
      <c r="B39" s="58" t="s">
        <v>76</v>
      </c>
      <c r="C39" s="33"/>
      <c r="D39" s="65"/>
      <c r="E39" s="65"/>
      <c r="F39" s="65"/>
      <c r="G39" s="65"/>
      <c r="H39" s="65"/>
      <c r="I39" s="65"/>
      <c r="J39" s="65"/>
      <c r="K39" s="65"/>
      <c r="L39" s="65"/>
      <c r="M39" s="65"/>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IA39" s="21">
        <v>8.02</v>
      </c>
      <c r="IB39" s="21" t="s">
        <v>76</v>
      </c>
      <c r="IE39" s="22"/>
      <c r="IF39" s="22"/>
      <c r="IG39" s="22"/>
      <c r="IH39" s="22"/>
      <c r="II39" s="22"/>
    </row>
    <row r="40" spans="1:243" s="21" customFormat="1" ht="31.5" customHeight="1">
      <c r="A40" s="57">
        <v>8.03</v>
      </c>
      <c r="B40" s="58" t="s">
        <v>77</v>
      </c>
      <c r="C40" s="33"/>
      <c r="D40" s="74">
        <v>105</v>
      </c>
      <c r="E40" s="75" t="s">
        <v>50</v>
      </c>
      <c r="F40" s="76">
        <v>380.49</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39951.45</v>
      </c>
      <c r="BB40" s="51">
        <f t="shared" si="2"/>
        <v>39951.45</v>
      </c>
      <c r="BC40" s="56" t="str">
        <f t="shared" si="3"/>
        <v>INR  Thirty Nine Thousand Nine Hundred &amp; Fifty One  and Paise Forty Five Only</v>
      </c>
      <c r="IA40" s="21">
        <v>8.03</v>
      </c>
      <c r="IB40" s="21" t="s">
        <v>77</v>
      </c>
      <c r="ID40" s="21">
        <v>105</v>
      </c>
      <c r="IE40" s="22" t="s">
        <v>50</v>
      </c>
      <c r="IF40" s="22"/>
      <c r="IG40" s="22"/>
      <c r="IH40" s="22"/>
      <c r="II40" s="22"/>
    </row>
    <row r="41" spans="1:243" s="21" customFormat="1" ht="31.5" customHeight="1">
      <c r="A41" s="57">
        <v>8.04</v>
      </c>
      <c r="B41" s="58" t="s">
        <v>78</v>
      </c>
      <c r="C41" s="33"/>
      <c r="D41" s="65"/>
      <c r="E41" s="65"/>
      <c r="F41" s="65"/>
      <c r="G41" s="65"/>
      <c r="H41" s="65"/>
      <c r="I41" s="65"/>
      <c r="J41" s="65"/>
      <c r="K41" s="65"/>
      <c r="L41" s="65"/>
      <c r="M41" s="65"/>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IA41" s="21">
        <v>8.04</v>
      </c>
      <c r="IB41" s="21" t="s">
        <v>78</v>
      </c>
      <c r="IE41" s="22"/>
      <c r="IF41" s="22"/>
      <c r="IG41" s="22"/>
      <c r="IH41" s="22"/>
      <c r="II41" s="22"/>
    </row>
    <row r="42" spans="1:243" s="21" customFormat="1" ht="31.5" customHeight="1">
      <c r="A42" s="57">
        <v>8.05</v>
      </c>
      <c r="B42" s="58" t="s">
        <v>77</v>
      </c>
      <c r="C42" s="33"/>
      <c r="D42" s="74">
        <v>220</v>
      </c>
      <c r="E42" s="75" t="s">
        <v>50</v>
      </c>
      <c r="F42" s="76">
        <v>466.29</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102583.8</v>
      </c>
      <c r="BB42" s="51">
        <f t="shared" si="2"/>
        <v>102583.8</v>
      </c>
      <c r="BC42" s="56" t="str">
        <f t="shared" si="3"/>
        <v>INR  One Lakh Two Thousand Five Hundred &amp; Eighty Three  and Paise Eighty Only</v>
      </c>
      <c r="IA42" s="21">
        <v>8.05</v>
      </c>
      <c r="IB42" s="21" t="s">
        <v>77</v>
      </c>
      <c r="ID42" s="21">
        <v>220</v>
      </c>
      <c r="IE42" s="22" t="s">
        <v>50</v>
      </c>
      <c r="IF42" s="22"/>
      <c r="IG42" s="22"/>
      <c r="IH42" s="22"/>
      <c r="II42" s="22"/>
    </row>
    <row r="43" spans="1:243" s="21" customFormat="1" ht="31.5" customHeight="1">
      <c r="A43" s="57">
        <v>8.06</v>
      </c>
      <c r="B43" s="58" t="s">
        <v>79</v>
      </c>
      <c r="C43" s="33"/>
      <c r="D43" s="65"/>
      <c r="E43" s="65"/>
      <c r="F43" s="65"/>
      <c r="G43" s="65"/>
      <c r="H43" s="65"/>
      <c r="I43" s="65"/>
      <c r="J43" s="65"/>
      <c r="K43" s="65"/>
      <c r="L43" s="65"/>
      <c r="M43" s="65"/>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IA43" s="21">
        <v>8.06</v>
      </c>
      <c r="IB43" s="21" t="s">
        <v>79</v>
      </c>
      <c r="IE43" s="22"/>
      <c r="IF43" s="22"/>
      <c r="IG43" s="22"/>
      <c r="IH43" s="22"/>
      <c r="II43" s="22"/>
    </row>
    <row r="44" spans="1:243" s="21" customFormat="1" ht="30" customHeight="1">
      <c r="A44" s="57">
        <v>8.07</v>
      </c>
      <c r="B44" s="58" t="s">
        <v>80</v>
      </c>
      <c r="C44" s="33"/>
      <c r="D44" s="74">
        <v>72</v>
      </c>
      <c r="E44" s="75" t="s">
        <v>45</v>
      </c>
      <c r="F44" s="76">
        <v>77.82</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5603.04</v>
      </c>
      <c r="BB44" s="51">
        <f t="shared" si="2"/>
        <v>5603.04</v>
      </c>
      <c r="BC44" s="56" t="str">
        <f t="shared" si="3"/>
        <v>INR  Five Thousand Six Hundred &amp; Three  and Paise Four Only</v>
      </c>
      <c r="IA44" s="21">
        <v>8.07</v>
      </c>
      <c r="IB44" s="21" t="s">
        <v>80</v>
      </c>
      <c r="ID44" s="21">
        <v>72</v>
      </c>
      <c r="IE44" s="22" t="s">
        <v>45</v>
      </c>
      <c r="IF44" s="22"/>
      <c r="IG44" s="22"/>
      <c r="IH44" s="22"/>
      <c r="II44" s="22"/>
    </row>
    <row r="45" spans="1:243" s="21" customFormat="1" ht="15.75">
      <c r="A45" s="57">
        <v>9</v>
      </c>
      <c r="B45" s="58" t="s">
        <v>81</v>
      </c>
      <c r="C45" s="33"/>
      <c r="D45" s="65"/>
      <c r="E45" s="65"/>
      <c r="F45" s="65"/>
      <c r="G45" s="65"/>
      <c r="H45" s="65"/>
      <c r="I45" s="65"/>
      <c r="J45" s="65"/>
      <c r="K45" s="65"/>
      <c r="L45" s="65"/>
      <c r="M45" s="65"/>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IA45" s="21">
        <v>9</v>
      </c>
      <c r="IB45" s="21" t="s">
        <v>81</v>
      </c>
      <c r="IE45" s="22"/>
      <c r="IF45" s="22"/>
      <c r="IG45" s="22"/>
      <c r="IH45" s="22"/>
      <c r="II45" s="22"/>
    </row>
    <row r="46" spans="1:243" s="21" customFormat="1" ht="94.5">
      <c r="A46" s="57">
        <v>9.01</v>
      </c>
      <c r="B46" s="58" t="s">
        <v>82</v>
      </c>
      <c r="C46" s="33"/>
      <c r="D46" s="74">
        <v>35</v>
      </c>
      <c r="E46" s="75" t="s">
        <v>85</v>
      </c>
      <c r="F46" s="76">
        <v>852.43</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29835.05</v>
      </c>
      <c r="BB46" s="51">
        <f t="shared" si="2"/>
        <v>29835.05</v>
      </c>
      <c r="BC46" s="56" t="str">
        <f t="shared" si="3"/>
        <v>INR  Twenty Nine Thousand Eight Hundred &amp; Thirty Five  and Paise Five Only</v>
      </c>
      <c r="IA46" s="21">
        <v>9.01</v>
      </c>
      <c r="IB46" s="21" t="s">
        <v>82</v>
      </c>
      <c r="ID46" s="21">
        <v>35</v>
      </c>
      <c r="IE46" s="22" t="s">
        <v>85</v>
      </c>
      <c r="IF46" s="22"/>
      <c r="IG46" s="22"/>
      <c r="IH46" s="22"/>
      <c r="II46" s="22"/>
    </row>
    <row r="47" spans="1:243" s="21" customFormat="1" ht="51" customHeight="1">
      <c r="A47" s="57">
        <v>9.02</v>
      </c>
      <c r="B47" s="58" t="s">
        <v>83</v>
      </c>
      <c r="C47" s="33"/>
      <c r="D47" s="74">
        <v>235</v>
      </c>
      <c r="E47" s="75" t="s">
        <v>86</v>
      </c>
      <c r="F47" s="76">
        <v>3426.43</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805211.05</v>
      </c>
      <c r="BB47" s="51">
        <f t="shared" si="2"/>
        <v>805211.05</v>
      </c>
      <c r="BC47" s="56" t="str">
        <f t="shared" si="3"/>
        <v>INR  Eight Lakh Five Thousand Two Hundred &amp; Eleven  and Paise Five Only</v>
      </c>
      <c r="IA47" s="21">
        <v>9.02</v>
      </c>
      <c r="IB47" s="77" t="s">
        <v>83</v>
      </c>
      <c r="ID47" s="21">
        <v>235</v>
      </c>
      <c r="IE47" s="22" t="s">
        <v>86</v>
      </c>
      <c r="IF47" s="22"/>
      <c r="IG47" s="22"/>
      <c r="IH47" s="22"/>
      <c r="II47" s="22"/>
    </row>
    <row r="48" spans="1:55" ht="42.75">
      <c r="A48" s="44" t="s">
        <v>35</v>
      </c>
      <c r="B48" s="45"/>
      <c r="C48" s="46"/>
      <c r="D48" s="73"/>
      <c r="E48" s="73"/>
      <c r="F48" s="73"/>
      <c r="G48" s="34"/>
      <c r="H48" s="47"/>
      <c r="I48" s="47"/>
      <c r="J48" s="47"/>
      <c r="K48" s="47"/>
      <c r="L48" s="48"/>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55">
        <f>SUM(BA13:BA47)</f>
        <v>1402716.46</v>
      </c>
      <c r="BB48" s="55">
        <f>SUM(BB13:BB47)</f>
        <v>1402716.46</v>
      </c>
      <c r="BC48" s="56" t="str">
        <f>SpellNumber($E$2,BB48)</f>
        <v>INR  Fourteen Lakh Two Thousand Seven Hundred &amp; Sixteen  and Paise Forty Six Only</v>
      </c>
    </row>
    <row r="49" spans="1:55" ht="46.5" customHeight="1">
      <c r="A49" s="24" t="s">
        <v>36</v>
      </c>
      <c r="B49" s="25"/>
      <c r="C49" s="26"/>
      <c r="D49" s="70"/>
      <c r="E49" s="71" t="s">
        <v>44</v>
      </c>
      <c r="F49" s="72"/>
      <c r="G49" s="27"/>
      <c r="H49" s="28"/>
      <c r="I49" s="28"/>
      <c r="J49" s="28"/>
      <c r="K49" s="29"/>
      <c r="L49" s="30"/>
      <c r="M49" s="31"/>
      <c r="N49" s="32"/>
      <c r="O49" s="21"/>
      <c r="P49" s="21"/>
      <c r="Q49" s="21"/>
      <c r="R49" s="21"/>
      <c r="S49" s="21"/>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53">
        <f>IF(ISBLANK(F49),0,IF(E49="Excess (+)",ROUND(BA48+(BA48*F49),2),IF(E49="Less (-)",ROUND(BA48+(BA48*F49*(-1)),2),IF(E49="At Par",BA48,0))))</f>
        <v>0</v>
      </c>
      <c r="BB49" s="54">
        <f>ROUND(BA49,0)</f>
        <v>0</v>
      </c>
      <c r="BC49" s="36" t="str">
        <f>SpellNumber($E$2,BB49)</f>
        <v>INR Zero Only</v>
      </c>
    </row>
    <row r="50" spans="1:55" ht="45.75" customHeight="1">
      <c r="A50" s="23" t="s">
        <v>37</v>
      </c>
      <c r="B50" s="23"/>
      <c r="C50" s="60" t="str">
        <f>SpellNumber($E$2,BB49)</f>
        <v>INR Zero Only</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sheetData>
  <sheetProtection password="8F23" sheet="1"/>
  <mergeCells count="28">
    <mergeCell ref="D41:BC41"/>
    <mergeCell ref="D43:BC43"/>
    <mergeCell ref="D45:BC45"/>
    <mergeCell ref="D33:BC33"/>
    <mergeCell ref="D35:BC35"/>
    <mergeCell ref="D37:BC37"/>
    <mergeCell ref="D38:BC38"/>
    <mergeCell ref="D39:BC39"/>
    <mergeCell ref="D24:BC24"/>
    <mergeCell ref="D26:BC26"/>
    <mergeCell ref="D28:BC28"/>
    <mergeCell ref="D29:BC29"/>
    <mergeCell ref="D31:BC31"/>
    <mergeCell ref="D16:BC16"/>
    <mergeCell ref="D17:BC17"/>
    <mergeCell ref="D19:BC19"/>
    <mergeCell ref="D21:BC21"/>
    <mergeCell ref="D22:BC22"/>
    <mergeCell ref="C50:BC5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list" allowBlank="1" showErrorMessage="1" sqref="E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IF(#REF!&lt;&gt;"Select",99.9,0)</formula2>
    </dataValidation>
    <dataValidation allowBlank="1" showInputMessage="1" showErrorMessage="1" promptTitle="Units" prompt="Please enter Units in text" sqref="D46:E47 D30:E30 D32:E32 D34:E34 D36:E36 D15:E15 D27:E27 D25:E25 D23:E23 D20:E20 D18:E18 D44:E44 D42:E42 D40:E40">
      <formula1>0</formula1>
      <formula2>0</formula2>
    </dataValidation>
    <dataValidation type="decimal" allowBlank="1" showInputMessage="1" showErrorMessage="1" promptTitle="Quantity" prompt="Please enter the Quantity for this item. " errorTitle="Invalid Entry" error="Only Numeric Values are allowed. " sqref="F46:F47 F30 F32 F34 F36 F15 F27 F25 F23 F20 F18 F44 F42 F40">
      <formula1>0</formula1>
      <formula2>999999999999999</formula2>
    </dataValidation>
    <dataValidation type="list" allowBlank="1" showErrorMessage="1" sqref="K46:K47 K30 D31 K32 D33 K34 D35 K36 D37:D39 D13:D14 K15 D16:D17 D28:D29 K27 D26 K25 D24 K23 D21:D22 K20 D19 K18 D45 K44 D43 K42 D41 K4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46:H47 G30:H30 G32:H32 G34:H34 G36:H36 G15:H15 G27:H27 G25:H25 G23:H23 G20:H20 G18:H18 G44:H44 G42:H42 G40:H40">
      <formula1>0</formula1>
      <formula2>999999999999999</formula2>
    </dataValidation>
    <dataValidation allowBlank="1" showInputMessage="1" showErrorMessage="1" promptTitle="Addition / Deduction" prompt="Please Choose the correct One" sqref="J46:J47 J30 J32 J34 J36 J15 J27 J25 J23 J20 J18 J44 J42 J40">
      <formula1>0</formula1>
      <formula2>0</formula2>
    </dataValidation>
    <dataValidation type="list" showErrorMessage="1" sqref="I46:I47 I30 I32 I34 I36 I15 I27 I25 I23 I20 I18 I44 I42 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46:O47 N30:O30 N32:O32 N34:O34 N36:O36 N15:O15 N27:O27 N25:O25 N23:O23 N20:O20 N18:O18 N44:O44 N42:O42 N40: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6:R47 R30 R32 R34 R36 R15 R27 R25 R23 R20 R18 R44 R42 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6:Q47 Q30 Q32 Q34 Q36 Q15 Q27 Q25 Q23 Q20 Q18 Q44 Q42 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6:M47 M30 M32 M34 M36 M15 M27 M25 M23 M20 M18 M44 M42 M40">
      <formula1>0</formula1>
      <formula2>999999999999999</formula2>
    </dataValidation>
    <dataValidation type="list" allowBlank="1" showInputMessage="1" showErrorMessage="1" sqref="L13 L14 L15 L16 L17 L18 L19 L20 L21 L22 L23 L24 L25 L26 L27 L28 L29 L30 L31 L32 L33 L34 L35 L36 L37 L38 L39 L40 L41 L42 L43 L44 L45 L47 L4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7">
      <formula1>0</formula1>
      <formula2>0</formula2>
    </dataValidation>
    <dataValidation type="decimal" allowBlank="1" showErrorMessage="1" errorTitle="Invalid Entry" error="Only Numeric Values are allowed. " sqref="A13:A4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2022-04-11T10:10:28Z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