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<sst xmlns="http://schemas.openxmlformats.org/spreadsheetml/2006/main" count="402" uniqueCount="131">
  <si>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</si>
  <si>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</si>
  <si>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</si>
  <si>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</si>
  <si>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</si>
  <si>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</si>
  <si>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</si>
  <si>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</si>
  <si>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</si>
  <si>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</si>
  <si>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</si>
  <si>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</si>
  <si>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</si>
  <si>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</si>
  <si>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</si>
  <si>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</si>
  <si>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</si>
  <si>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</si>
  <si>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</si>
  <si>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</si>
  <si>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</si>
  <si>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</si>
  <si>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</si>
  <si>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</si>
  <si>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</si>
  <si>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</si>
  <si>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</si>
  <si>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</si>
  <si>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</si>
  <si>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</si>
  <si>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</si>
  <si>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</si>
  <si>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</si>
  <si>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</si>
  <si>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</si>
  <si>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</si>
  <si>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</si>
  <si>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</si>
  <si>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</si>
  <si>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</si>
  <si>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</si>
  <si>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</si>
  <si>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</si>
  <si>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</si>
  <si>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</si>
  <si>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</si>
  <si>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</si>
  <si>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</si>
  <si>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</si>
  <si>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</si>
  <si>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</si>
  <si>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</si>
  <si>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</si>
  <si>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</si>
  <si>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</si>
  <si>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</si>
  <si>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</si>
  <si>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</si>
  <si>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</si>
  <si>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</si>
  <si>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</si>
  <si>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</si>
  <si>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</si>
  <si>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</si>
  <si>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following Modular base &amp; cover plate on existing modular metal boxes etc. as required. </t>
  </si>
  <si>
    <t xml:space="preserve">lor 2 Module </t>
  </si>
  <si>
    <t xml:space="preserve">6 Module </t>
  </si>
  <si>
    <t>Supply and fixing of 32 x 20 mm DLP mini- trunking  white-system with independent cover  etc. as required complete.</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</si>
  <si>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</si>
  <si>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</si>
  <si>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</si>
  <si>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End cap </t>
  </si>
  <si>
    <t>Joints for 85mm width cover</t>
  </si>
  <si>
    <t>Supplying, installation of Clip-on frame with finishing plate for 85mm cover for DLP plastic trunking 105mm x 50mm  etc. as reqd.</t>
  </si>
  <si>
    <t>6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</si>
  <si>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</si>
  <si>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</si>
  <si>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Dismantling, disconnecting old damaged unserviceable fl fitting/ exhaust fan/ ceiling fan/ bulkhead fitting with bracket etc. as reqd. and depositing in sectional store.</t>
  </si>
  <si>
    <t>Supplying and fixing following size/ modules, plastic box  for modular switches in recess etc as required.</t>
  </si>
  <si>
    <t xml:space="preserve">1 or 2 Module </t>
  </si>
  <si>
    <t>Supply and Fixing, 20 Amp. Plug top for 2P+E industrial socket and top assembly as required complete.</t>
  </si>
  <si>
    <t>Supply and fixing of following LED light fixture with efficiency &gt;100 lumen/ watt, P.F. &gt;0.95, THD&lt;10%,  Electronic driver,  LED lamp, reflector, diffusser, MS body/housing holder etc. complete with all fixing accessories and lamp as required complete.</t>
  </si>
  <si>
    <t>36 watt recess mounting LED light fixture 600 x 600 mm</t>
  </si>
  <si>
    <t>36 watt surface mounting LED light fixture 600 x600 mm</t>
  </si>
  <si>
    <t>36 watt surface mounting LED light fixture 300 x 1200 mm</t>
  </si>
  <si>
    <t>Supply and installation of 400mm sweep AC 230/250 volts, 50 Hz wall mounting revolving fan with brackets etc complete.</t>
  </si>
  <si>
    <t>Metre</t>
  </si>
  <si>
    <t xml:space="preserve">No.  </t>
  </si>
  <si>
    <t>Meter</t>
  </si>
  <si>
    <t>Nos.</t>
  </si>
  <si>
    <t>Internal angles- adjustable from 80°-100°</t>
  </si>
  <si>
    <t>External angles- adjustable from 60°-120°</t>
  </si>
  <si>
    <t>Flat junction</t>
  </si>
  <si>
    <t>Flat angles</t>
  </si>
  <si>
    <t>Separation partitions</t>
  </si>
  <si>
    <t>Base joints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</si>
  <si>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</si>
  <si>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</si>
  <si>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</si>
  <si>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</si>
  <si>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</si>
  <si>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</si>
  <si>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</si>
  <si>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</si>
  <si>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</si>
  <si>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</si>
  <si>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</si>
  <si>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</si>
  <si>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</si>
  <si>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</si>
  <si>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</si>
  <si>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</si>
  <si>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</si>
  <si>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</si>
  <si>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</si>
  <si>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</si>
  <si>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</si>
  <si>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</si>
  <si>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</si>
  <si>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</si>
  <si>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</si>
  <si>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</si>
  <si>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</si>
  <si>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</si>
  <si>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</si>
  <si>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</si>
  <si>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</si>
  <si>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</si>
  <si>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Tender Inviting Authority: Executive Engineer (Elect. &amp; AC)</t>
  </si>
  <si>
    <t>Name of Work: Providing and fixing 5 A &amp; 15 A power points, net points, light fittings etc. at Hydraulic Lab, IME 403, WL 204, WL 116.</t>
  </si>
  <si>
    <t>Contract No:  63 IWD/ED/430      Dated: 18.10.2021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</si>
</sst>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2"/>
      <color rgb="FF000000"/>
      <name val="Times New Roman"/>
      <family val="1"/>
    </font>
    <font>
      <sz val="11"/>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3" fillId="0" borderId="13" xfId="58" applyNumberFormat="1" applyFont="1" applyFill="1" applyBorder="1" applyAlignment="1">
      <alignment horizontal="left" vertical="top" wrapText="1" readingOrder="1"/>
      <protection/>
    </xf>
    <xf numFmtId="0" fontId="15" fillId="0" borderId="13" xfId="0" applyFont="1" applyFill="1" applyBorder="1" applyAlignment="1">
      <alignment horizontal="center" vertical="top"/>
    </xf>
    <xf numFmtId="0" fontId="16" fillId="0" borderId="13" xfId="0" applyFont="1" applyFill="1" applyBorder="1" applyAlignment="1">
      <alignment horizontal="justify" vertical="top" wrapText="1"/>
    </xf>
    <xf numFmtId="2" fontId="16" fillId="0" borderId="13" xfId="0" applyNumberFormat="1" applyFont="1" applyFill="1" applyBorder="1" applyAlignment="1">
      <alignment horizontal="center" vertical="top"/>
    </xf>
    <xf numFmtId="0" fontId="16" fillId="0" borderId="13" xfId="0" applyFont="1" applyFill="1" applyBorder="1" applyAlignment="1">
      <alignment horizontal="center" vertical="top"/>
    </xf>
    <xf numFmtId="0" fontId="74" fillId="0" borderId="13" xfId="0" applyFont="1" applyFill="1" applyBorder="1" applyAlignment="1">
      <alignment horizontal="justify" vertical="top" wrapText="1"/>
    </xf>
    <xf numFmtId="2" fontId="74" fillId="0" borderId="13" xfId="0" applyNumberFormat="1" applyFont="1" applyFill="1" applyBorder="1" applyAlignment="1">
      <alignment horizontal="center" vertical="top"/>
    </xf>
    <xf numFmtId="0" fontId="74" fillId="0" borderId="13" xfId="0" applyFont="1" applyFill="1" applyBorder="1" applyAlignment="1">
      <alignment horizontal="center" vertical="top"/>
    </xf>
    <xf numFmtId="0" fontId="75" fillId="0" borderId="13" xfId="0" applyFont="1" applyFill="1" applyBorder="1" applyAlignment="1">
      <alignment horizontal="center" vertical="top"/>
    </xf>
    <xf numFmtId="1" fontId="74" fillId="0" borderId="13" xfId="0" applyNumberFormat="1"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3"/>
  <sheetViews>
    <sheetView showGridLines="0" zoomScale="73" zoomScaleNormal="73" zoomScalePageLayoutView="0" workbookViewId="0" topLeftCell="A11">
      <selection activeCell="M19" sqref="M19"/>
    </sheetView>
  </sheetViews>
  <sheetFormatPr defaultColWidth="9.140625" defaultRowHeight="15"/>
  <cols>
    <col min="1" max="1" width="15.421875" style="56" customWidth="1"/>
    <col min="2" max="2" width="47.8515625" style="56" customWidth="1"/>
    <col min="3" max="3" width="15.710937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4" t="s">
        <v>128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129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130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9" customFormat="1" ht="61.5" customHeight="1">
      <c r="A8" s="8"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10"/>
      <c r="IF8" s="10"/>
      <c r="IG8" s="10"/>
      <c r="IH8" s="10"/>
      <c r="II8" s="10"/>
    </row>
    <row r="9" spans="1:243" s="11"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62.25">
      <c r="A13" s="68">
        <v>1</v>
      </c>
      <c r="B13" s="69" t="s">
        <v>55</v>
      </c>
      <c r="C13" s="67" t="s">
        <v>35</v>
      </c>
      <c r="D13" s="70"/>
      <c r="E13" s="71"/>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30" customHeight="1">
      <c r="A14" s="68">
        <v>1.1</v>
      </c>
      <c r="B14" s="69" t="s">
        <v>56</v>
      </c>
      <c r="C14" s="67" t="s">
        <v>41</v>
      </c>
      <c r="D14" s="70">
        <v>45</v>
      </c>
      <c r="E14" s="71" t="s">
        <v>86</v>
      </c>
      <c r="F14" s="66">
        <v>100</v>
      </c>
      <c r="G14" s="32"/>
      <c r="H14" s="20"/>
      <c r="I14" s="19" t="s">
        <v>38</v>
      </c>
      <c r="J14" s="21">
        <f>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30" customHeight="1">
      <c r="A15" s="68">
        <v>1.2</v>
      </c>
      <c r="B15" s="69" t="s">
        <v>57</v>
      </c>
      <c r="C15" s="67" t="s">
        <v>42</v>
      </c>
      <c r="D15" s="70">
        <v>115</v>
      </c>
      <c r="E15" s="71" t="s">
        <v>86</v>
      </c>
      <c r="F15" s="66">
        <v>100</v>
      </c>
      <c r="G15" s="32"/>
      <c r="H15" s="32"/>
      <c r="I15" s="19" t="s">
        <v>38</v>
      </c>
      <c r="J15" s="21">
        <f aca="true" t="shared" si="0" ref="J15:J21">IF(I15="Less(-)",-1,1)</f>
        <v>1</v>
      </c>
      <c r="K15" s="22" t="s">
        <v>48</v>
      </c>
      <c r="L15" s="22" t="s">
        <v>7</v>
      </c>
      <c r="M15" s="65"/>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 aca="true" t="shared" si="1" ref="BA15:BA21">total_amount_ba($B$2,$D$2,D15,F15,J15,K15,M15)</f>
        <v>0</v>
      </c>
      <c r="BB15" s="63">
        <f aca="true" t="shared" si="2" ref="BB15:BB21">BA15+SUM(N15:AZ15)</f>
        <v>0</v>
      </c>
      <c r="BC15" s="29" t="str">
        <f aca="true" t="shared" si="3" ref="BC15:BC21">SpellNumber(L15,BB15)</f>
        <v>INR Zero Only</v>
      </c>
      <c r="IE15" s="31">
        <v>1.02</v>
      </c>
      <c r="IF15" s="31" t="s">
        <v>40</v>
      </c>
      <c r="IG15" s="31" t="s">
        <v>41</v>
      </c>
      <c r="IH15" s="31">
        <v>213</v>
      </c>
      <c r="II15" s="31" t="s">
        <v>37</v>
      </c>
    </row>
    <row r="16" spans="1:243" s="30" customFormat="1" ht="30" customHeight="1">
      <c r="A16" s="68">
        <v>1.3</v>
      </c>
      <c r="B16" s="69" t="s">
        <v>58</v>
      </c>
      <c r="C16" s="67" t="s">
        <v>44</v>
      </c>
      <c r="D16" s="70">
        <v>60</v>
      </c>
      <c r="E16" s="71" t="s">
        <v>86</v>
      </c>
      <c r="F16" s="66">
        <v>10</v>
      </c>
      <c r="G16" s="32"/>
      <c r="H16" s="32"/>
      <c r="I16" s="19" t="s">
        <v>38</v>
      </c>
      <c r="J16" s="21">
        <f t="shared" si="0"/>
        <v>1</v>
      </c>
      <c r="K16" s="22" t="s">
        <v>48</v>
      </c>
      <c r="L16" s="22" t="s">
        <v>7</v>
      </c>
      <c r="M16" s="65"/>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3">
        <f t="shared" si="1"/>
        <v>0</v>
      </c>
      <c r="BB16" s="63">
        <f t="shared" si="2"/>
        <v>0</v>
      </c>
      <c r="BC16" s="29" t="str">
        <f t="shared" si="3"/>
        <v>INR Zero Only</v>
      </c>
      <c r="IE16" s="31">
        <v>2</v>
      </c>
      <c r="IF16" s="31" t="s">
        <v>34</v>
      </c>
      <c r="IG16" s="31" t="s">
        <v>42</v>
      </c>
      <c r="IH16" s="31">
        <v>10</v>
      </c>
      <c r="II16" s="31" t="s">
        <v>37</v>
      </c>
    </row>
    <row r="17" spans="1:243" s="30" customFormat="1" ht="62.25">
      <c r="A17" s="68">
        <v>2</v>
      </c>
      <c r="B17" s="69" t="s">
        <v>59</v>
      </c>
      <c r="C17" s="67" t="s">
        <v>45</v>
      </c>
      <c r="D17" s="70"/>
      <c r="E17" s="71"/>
      <c r="F17" s="19"/>
      <c r="G17" s="20"/>
      <c r="H17" s="20"/>
      <c r="I17" s="19"/>
      <c r="J17" s="21"/>
      <c r="K17" s="22"/>
      <c r="L17" s="22"/>
      <c r="M17" s="23"/>
      <c r="N17" s="24"/>
      <c r="O17" s="24"/>
      <c r="P17" s="25"/>
      <c r="Q17" s="24"/>
      <c r="R17" s="24"/>
      <c r="S17" s="26"/>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7"/>
      <c r="BB17" s="28"/>
      <c r="BC17" s="29"/>
      <c r="IE17" s="31">
        <v>3</v>
      </c>
      <c r="IF17" s="31" t="s">
        <v>43</v>
      </c>
      <c r="IG17" s="31" t="s">
        <v>44</v>
      </c>
      <c r="IH17" s="31">
        <v>10</v>
      </c>
      <c r="II17" s="31" t="s">
        <v>37</v>
      </c>
    </row>
    <row r="18" spans="1:243" s="30" customFormat="1" ht="30" customHeight="1">
      <c r="A18" s="68">
        <v>2.1</v>
      </c>
      <c r="B18" s="69" t="s">
        <v>60</v>
      </c>
      <c r="C18" s="67" t="s">
        <v>96</v>
      </c>
      <c r="D18" s="70">
        <v>34</v>
      </c>
      <c r="E18" s="71" t="s">
        <v>87</v>
      </c>
      <c r="F18" s="66">
        <v>10</v>
      </c>
      <c r="G18" s="32"/>
      <c r="H18" s="32"/>
      <c r="I18" s="19" t="s">
        <v>38</v>
      </c>
      <c r="J18" s="21">
        <f t="shared" si="0"/>
        <v>1</v>
      </c>
      <c r="K18" s="22" t="s">
        <v>48</v>
      </c>
      <c r="L18" s="22" t="s">
        <v>7</v>
      </c>
      <c r="M18" s="65"/>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3">
        <f t="shared" si="1"/>
        <v>0</v>
      </c>
      <c r="BB18" s="63">
        <f t="shared" si="2"/>
        <v>0</v>
      </c>
      <c r="BC18" s="29" t="str">
        <f t="shared" si="3"/>
        <v>INR Zero Only</v>
      </c>
      <c r="IE18" s="31">
        <v>1.01</v>
      </c>
      <c r="IF18" s="31" t="s">
        <v>39</v>
      </c>
      <c r="IG18" s="31" t="s">
        <v>35</v>
      </c>
      <c r="IH18" s="31">
        <v>123.223</v>
      </c>
      <c r="II18" s="31" t="s">
        <v>37</v>
      </c>
    </row>
    <row r="19" spans="1:243" s="30" customFormat="1" ht="30" customHeight="1">
      <c r="A19" s="68">
        <v>2.2</v>
      </c>
      <c r="B19" s="69" t="s">
        <v>61</v>
      </c>
      <c r="C19" s="67" t="s">
        <v>97</v>
      </c>
      <c r="D19" s="70">
        <v>11</v>
      </c>
      <c r="E19" s="71" t="s">
        <v>87</v>
      </c>
      <c r="F19" s="66">
        <v>10</v>
      </c>
      <c r="G19" s="32"/>
      <c r="H19" s="32"/>
      <c r="I19" s="19" t="s">
        <v>38</v>
      </c>
      <c r="J19" s="21">
        <f t="shared" si="0"/>
        <v>1</v>
      </c>
      <c r="K19" s="22" t="s">
        <v>48</v>
      </c>
      <c r="L19" s="22" t="s">
        <v>7</v>
      </c>
      <c r="M19" s="65"/>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3">
        <f t="shared" si="1"/>
        <v>0</v>
      </c>
      <c r="BB19" s="63">
        <f t="shared" si="2"/>
        <v>0</v>
      </c>
      <c r="BC19" s="29" t="str">
        <f t="shared" si="3"/>
        <v>INR Zero Only</v>
      </c>
      <c r="IE19" s="31">
        <v>1.02</v>
      </c>
      <c r="IF19" s="31" t="s">
        <v>40</v>
      </c>
      <c r="IG19" s="31" t="s">
        <v>41</v>
      </c>
      <c r="IH19" s="31">
        <v>213</v>
      </c>
      <c r="II19" s="31" t="s">
        <v>37</v>
      </c>
    </row>
    <row r="20" spans="1:243" s="30" customFormat="1" ht="30" customHeight="1">
      <c r="A20" s="68">
        <v>2.3</v>
      </c>
      <c r="B20" s="69" t="s">
        <v>62</v>
      </c>
      <c r="C20" s="67" t="s">
        <v>98</v>
      </c>
      <c r="D20" s="70">
        <v>31</v>
      </c>
      <c r="E20" s="71" t="s">
        <v>87</v>
      </c>
      <c r="F20" s="66">
        <v>10</v>
      </c>
      <c r="G20" s="32"/>
      <c r="H20" s="32"/>
      <c r="I20" s="19" t="s">
        <v>38</v>
      </c>
      <c r="J20" s="21">
        <f t="shared" si="0"/>
        <v>1</v>
      </c>
      <c r="K20" s="22" t="s">
        <v>48</v>
      </c>
      <c r="L20" s="22" t="s">
        <v>7</v>
      </c>
      <c r="M20" s="65"/>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 t="shared" si="1"/>
        <v>0</v>
      </c>
      <c r="BB20" s="63">
        <f t="shared" si="2"/>
        <v>0</v>
      </c>
      <c r="BC20" s="29" t="str">
        <f t="shared" si="3"/>
        <v>INR Zero Only</v>
      </c>
      <c r="IE20" s="31">
        <v>2</v>
      </c>
      <c r="IF20" s="31" t="s">
        <v>34</v>
      </c>
      <c r="IG20" s="31" t="s">
        <v>42</v>
      </c>
      <c r="IH20" s="31">
        <v>10</v>
      </c>
      <c r="II20" s="31" t="s">
        <v>37</v>
      </c>
    </row>
    <row r="21" spans="1:243" s="30" customFormat="1" ht="30" customHeight="1">
      <c r="A21" s="68">
        <v>2.4</v>
      </c>
      <c r="B21" s="69" t="s">
        <v>63</v>
      </c>
      <c r="C21" s="67" t="s">
        <v>99</v>
      </c>
      <c r="D21" s="70">
        <v>11</v>
      </c>
      <c r="E21" s="71" t="s">
        <v>87</v>
      </c>
      <c r="F21" s="66">
        <v>10</v>
      </c>
      <c r="G21" s="32"/>
      <c r="H21" s="32"/>
      <c r="I21" s="19" t="s">
        <v>38</v>
      </c>
      <c r="J21" s="21">
        <f t="shared" si="0"/>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 t="shared" si="1"/>
        <v>0</v>
      </c>
      <c r="BB21" s="63">
        <f t="shared" si="2"/>
        <v>0</v>
      </c>
      <c r="BC21" s="29" t="str">
        <f t="shared" si="3"/>
        <v>INR Zero Only</v>
      </c>
      <c r="IE21" s="31">
        <v>3</v>
      </c>
      <c r="IF21" s="31" t="s">
        <v>43</v>
      </c>
      <c r="IG21" s="31" t="s">
        <v>44</v>
      </c>
      <c r="IH21" s="31">
        <v>10</v>
      </c>
      <c r="II21" s="31" t="s">
        <v>37</v>
      </c>
    </row>
    <row r="22" spans="1:243" s="30" customFormat="1" ht="46.5">
      <c r="A22" s="68">
        <v>3</v>
      </c>
      <c r="B22" s="69" t="s">
        <v>64</v>
      </c>
      <c r="C22" s="67" t="s">
        <v>100</v>
      </c>
      <c r="D22" s="70"/>
      <c r="E22" s="71"/>
      <c r="F22" s="19"/>
      <c r="G22" s="20"/>
      <c r="H22" s="20"/>
      <c r="I22" s="19"/>
      <c r="J22" s="21"/>
      <c r="K22" s="22"/>
      <c r="L22" s="22"/>
      <c r="M22" s="23"/>
      <c r="N22" s="24"/>
      <c r="O22" s="24"/>
      <c r="P22" s="25"/>
      <c r="Q22" s="24"/>
      <c r="R22" s="24"/>
      <c r="S22" s="26"/>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7"/>
      <c r="BB22" s="28"/>
      <c r="BC22" s="29"/>
      <c r="IE22" s="31">
        <v>1.02</v>
      </c>
      <c r="IF22" s="31" t="s">
        <v>40</v>
      </c>
      <c r="IG22" s="31" t="s">
        <v>41</v>
      </c>
      <c r="IH22" s="31">
        <v>213</v>
      </c>
      <c r="II22" s="31" t="s">
        <v>37</v>
      </c>
    </row>
    <row r="23" spans="1:243" s="30" customFormat="1" ht="30" customHeight="1">
      <c r="A23" s="68">
        <v>3.1</v>
      </c>
      <c r="B23" s="69" t="s">
        <v>65</v>
      </c>
      <c r="C23" s="67" t="s">
        <v>101</v>
      </c>
      <c r="D23" s="70">
        <v>2</v>
      </c>
      <c r="E23" s="71" t="s">
        <v>87</v>
      </c>
      <c r="F23" s="66">
        <v>10</v>
      </c>
      <c r="G23" s="32"/>
      <c r="H23" s="32"/>
      <c r="I23" s="19" t="s">
        <v>38</v>
      </c>
      <c r="J23" s="21">
        <f>IF(I23="Less(-)",-1,1)</f>
        <v>1</v>
      </c>
      <c r="K23" s="22" t="s">
        <v>48</v>
      </c>
      <c r="L23" s="22" t="s">
        <v>7</v>
      </c>
      <c r="M23" s="65"/>
      <c r="N23" s="33"/>
      <c r="O23" s="33"/>
      <c r="P23" s="34"/>
      <c r="Q23" s="33"/>
      <c r="R23" s="33"/>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3">
        <f aca="true" t="shared" si="4" ref="BA23:BA28">total_amount_ba($B$2,$D$2,D23,F23,J23,K23,M23)</f>
        <v>0</v>
      </c>
      <c r="BB23" s="63">
        <f aca="true" t="shared" si="5" ref="BB23:BB28">BA23+SUM(N23:AZ23)</f>
        <v>0</v>
      </c>
      <c r="BC23" s="29" t="str">
        <f aca="true" t="shared" si="6" ref="BC23:BC28">SpellNumber(L23,BB23)</f>
        <v>INR Zero Only</v>
      </c>
      <c r="IE23" s="31">
        <v>2</v>
      </c>
      <c r="IF23" s="31" t="s">
        <v>34</v>
      </c>
      <c r="IG23" s="31" t="s">
        <v>42</v>
      </c>
      <c r="IH23" s="31">
        <v>10</v>
      </c>
      <c r="II23" s="31" t="s">
        <v>37</v>
      </c>
    </row>
    <row r="24" spans="1:243" s="30" customFormat="1" ht="30" customHeight="1">
      <c r="A24" s="68">
        <v>3.2</v>
      </c>
      <c r="B24" s="69" t="s">
        <v>66</v>
      </c>
      <c r="C24" s="67" t="s">
        <v>102</v>
      </c>
      <c r="D24" s="70">
        <v>1</v>
      </c>
      <c r="E24" s="71" t="s">
        <v>87</v>
      </c>
      <c r="F24" s="66">
        <v>10</v>
      </c>
      <c r="G24" s="32"/>
      <c r="H24" s="32"/>
      <c r="I24" s="19" t="s">
        <v>38</v>
      </c>
      <c r="J24" s="21">
        <f>IF(I24="Less(-)",-1,1)</f>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 t="shared" si="4"/>
        <v>0</v>
      </c>
      <c r="BB24" s="63">
        <f t="shared" si="5"/>
        <v>0</v>
      </c>
      <c r="BC24" s="29" t="str">
        <f t="shared" si="6"/>
        <v>INR Zero Only</v>
      </c>
      <c r="IE24" s="31">
        <v>3</v>
      </c>
      <c r="IF24" s="31" t="s">
        <v>43</v>
      </c>
      <c r="IG24" s="31" t="s">
        <v>44</v>
      </c>
      <c r="IH24" s="31">
        <v>10</v>
      </c>
      <c r="II24" s="31" t="s">
        <v>37</v>
      </c>
    </row>
    <row r="25" spans="1:243" s="30" customFormat="1" ht="46.5">
      <c r="A25" s="68">
        <v>4</v>
      </c>
      <c r="B25" s="72" t="s">
        <v>67</v>
      </c>
      <c r="C25" s="67" t="s">
        <v>103</v>
      </c>
      <c r="D25" s="73">
        <v>50</v>
      </c>
      <c r="E25" s="74" t="s">
        <v>88</v>
      </c>
      <c r="F25" s="66">
        <v>10</v>
      </c>
      <c r="G25" s="32"/>
      <c r="H25" s="32"/>
      <c r="I25" s="19" t="s">
        <v>38</v>
      </c>
      <c r="J25" s="21">
        <f>IF(I25="Less(-)",-1,1)</f>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 t="shared" si="4"/>
        <v>0</v>
      </c>
      <c r="BB25" s="63">
        <f t="shared" si="5"/>
        <v>0</v>
      </c>
      <c r="BC25" s="29" t="str">
        <f t="shared" si="6"/>
        <v>INR Zero Only</v>
      </c>
      <c r="IE25" s="31">
        <v>1.01</v>
      </c>
      <c r="IF25" s="31" t="s">
        <v>39</v>
      </c>
      <c r="IG25" s="31" t="s">
        <v>35</v>
      </c>
      <c r="IH25" s="31">
        <v>123.223</v>
      </c>
      <c r="II25" s="31" t="s">
        <v>37</v>
      </c>
    </row>
    <row r="26" spans="1:243" s="30" customFormat="1" ht="46.5">
      <c r="A26" s="68">
        <v>5</v>
      </c>
      <c r="B26" s="72" t="s">
        <v>68</v>
      </c>
      <c r="C26" s="67" t="s">
        <v>104</v>
      </c>
      <c r="D26" s="73">
        <v>15</v>
      </c>
      <c r="E26" s="74" t="s">
        <v>88</v>
      </c>
      <c r="F26" s="66">
        <v>10</v>
      </c>
      <c r="G26" s="32"/>
      <c r="H26" s="32"/>
      <c r="I26" s="19" t="s">
        <v>38</v>
      </c>
      <c r="J26" s="21">
        <f>IF(I26="Less(-)",-1,1)</f>
        <v>1</v>
      </c>
      <c r="K26" s="22" t="s">
        <v>48</v>
      </c>
      <c r="L26" s="22" t="s">
        <v>7</v>
      </c>
      <c r="M26" s="65"/>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7"/>
      <c r="AV26" s="36"/>
      <c r="AW26" s="36"/>
      <c r="AX26" s="36"/>
      <c r="AY26" s="36"/>
      <c r="AZ26" s="36"/>
      <c r="BA26" s="63">
        <f t="shared" si="4"/>
        <v>0</v>
      </c>
      <c r="BB26" s="63">
        <f t="shared" si="5"/>
        <v>0</v>
      </c>
      <c r="BC26" s="29" t="str">
        <f t="shared" si="6"/>
        <v>INR Zero Only</v>
      </c>
      <c r="IE26" s="31">
        <v>1.02</v>
      </c>
      <c r="IF26" s="31" t="s">
        <v>40</v>
      </c>
      <c r="IG26" s="31" t="s">
        <v>41</v>
      </c>
      <c r="IH26" s="31">
        <v>213</v>
      </c>
      <c r="II26" s="31" t="s">
        <v>37</v>
      </c>
    </row>
    <row r="27" spans="1:243" s="30" customFormat="1" ht="46.5">
      <c r="A27" s="68">
        <v>6</v>
      </c>
      <c r="B27" s="72" t="s">
        <v>69</v>
      </c>
      <c r="C27" s="67" t="s">
        <v>105</v>
      </c>
      <c r="D27" s="70"/>
      <c r="E27" s="71"/>
      <c r="F27" s="19"/>
      <c r="G27" s="20"/>
      <c r="H27" s="20"/>
      <c r="I27" s="19"/>
      <c r="J27" s="21"/>
      <c r="K27" s="22"/>
      <c r="L27" s="22"/>
      <c r="M27" s="23"/>
      <c r="N27" s="24"/>
      <c r="O27" s="24"/>
      <c r="P27" s="25"/>
      <c r="Q27" s="24"/>
      <c r="R27" s="24"/>
      <c r="S27" s="26"/>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7"/>
      <c r="BB27" s="28"/>
      <c r="BC27" s="29"/>
      <c r="IE27" s="31">
        <v>2</v>
      </c>
      <c r="IF27" s="31" t="s">
        <v>34</v>
      </c>
      <c r="IG27" s="31" t="s">
        <v>42</v>
      </c>
      <c r="IH27" s="31">
        <v>10</v>
      </c>
      <c r="II27" s="31" t="s">
        <v>37</v>
      </c>
    </row>
    <row r="28" spans="1:243" s="30" customFormat="1" ht="30" customHeight="1">
      <c r="A28" s="68">
        <v>6.1</v>
      </c>
      <c r="B28" s="72" t="s">
        <v>70</v>
      </c>
      <c r="C28" s="67" t="s">
        <v>106</v>
      </c>
      <c r="D28" s="73">
        <v>15</v>
      </c>
      <c r="E28" s="74" t="s">
        <v>88</v>
      </c>
      <c r="F28" s="66">
        <v>10</v>
      </c>
      <c r="G28" s="32"/>
      <c r="H28" s="32"/>
      <c r="I28" s="19" t="s">
        <v>38</v>
      </c>
      <c r="J28" s="21">
        <f>IF(I28="Less(-)",-1,1)</f>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4"/>
        <v>0</v>
      </c>
      <c r="BB28" s="63">
        <f t="shared" si="5"/>
        <v>0</v>
      </c>
      <c r="BC28" s="29" t="str">
        <f t="shared" si="6"/>
        <v>INR Zero Only</v>
      </c>
      <c r="IE28" s="31">
        <v>3</v>
      </c>
      <c r="IF28" s="31" t="s">
        <v>43</v>
      </c>
      <c r="IG28" s="31" t="s">
        <v>44</v>
      </c>
      <c r="IH28" s="31">
        <v>10</v>
      </c>
      <c r="II28" s="31" t="s">
        <v>37</v>
      </c>
    </row>
    <row r="29" spans="1:243" s="30" customFormat="1" ht="30" customHeight="1">
      <c r="A29" s="68">
        <v>6.2</v>
      </c>
      <c r="B29" s="72" t="s">
        <v>71</v>
      </c>
      <c r="C29" s="67" t="s">
        <v>107</v>
      </c>
      <c r="D29" s="73">
        <v>2</v>
      </c>
      <c r="E29" s="74" t="s">
        <v>89</v>
      </c>
      <c r="F29" s="66">
        <v>100</v>
      </c>
      <c r="G29" s="32"/>
      <c r="H29" s="32"/>
      <c r="I29" s="19" t="s">
        <v>38</v>
      </c>
      <c r="J29" s="21">
        <f aca="true" t="shared" si="7" ref="J29:J35">IF(I29="Less(-)",-1,1)</f>
        <v>1</v>
      </c>
      <c r="K29" s="22" t="s">
        <v>48</v>
      </c>
      <c r="L29" s="22" t="s">
        <v>7</v>
      </c>
      <c r="M29" s="65"/>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3">
        <f aca="true" t="shared" si="8" ref="BA29:BA35">total_amount_ba($B$2,$D$2,D29,F29,J29,K29,M29)</f>
        <v>0</v>
      </c>
      <c r="BB29" s="63">
        <f aca="true" t="shared" si="9" ref="BB29:BB35">BA29+SUM(N29:AZ29)</f>
        <v>0</v>
      </c>
      <c r="BC29" s="29" t="str">
        <f aca="true" t="shared" si="10" ref="BC29:BC35">SpellNumber(L29,BB29)</f>
        <v>INR Zero Only</v>
      </c>
      <c r="IE29" s="31">
        <v>1.02</v>
      </c>
      <c r="IF29" s="31" t="s">
        <v>40</v>
      </c>
      <c r="IG29" s="31" t="s">
        <v>41</v>
      </c>
      <c r="IH29" s="31">
        <v>213</v>
      </c>
      <c r="II29" s="31" t="s">
        <v>37</v>
      </c>
    </row>
    <row r="30" spans="1:243" s="30" customFormat="1" ht="30" customHeight="1">
      <c r="A30" s="68">
        <v>6.3</v>
      </c>
      <c r="B30" s="72" t="s">
        <v>90</v>
      </c>
      <c r="C30" s="67" t="s">
        <v>108</v>
      </c>
      <c r="D30" s="73">
        <v>5</v>
      </c>
      <c r="E30" s="74" t="s">
        <v>89</v>
      </c>
      <c r="F30" s="66">
        <v>10</v>
      </c>
      <c r="G30" s="32"/>
      <c r="H30" s="32"/>
      <c r="I30" s="19" t="s">
        <v>38</v>
      </c>
      <c r="J30" s="21">
        <f t="shared" si="7"/>
        <v>1</v>
      </c>
      <c r="K30" s="22" t="s">
        <v>48</v>
      </c>
      <c r="L30" s="22" t="s">
        <v>7</v>
      </c>
      <c r="M30" s="65"/>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3">
        <f t="shared" si="8"/>
        <v>0</v>
      </c>
      <c r="BB30" s="63">
        <f t="shared" si="9"/>
        <v>0</v>
      </c>
      <c r="BC30" s="29" t="str">
        <f t="shared" si="10"/>
        <v>INR Zero Only</v>
      </c>
      <c r="IE30" s="31">
        <v>2</v>
      </c>
      <c r="IF30" s="31" t="s">
        <v>34</v>
      </c>
      <c r="IG30" s="31" t="s">
        <v>42</v>
      </c>
      <c r="IH30" s="31">
        <v>10</v>
      </c>
      <c r="II30" s="31" t="s">
        <v>37</v>
      </c>
    </row>
    <row r="31" spans="1:243" s="30" customFormat="1" ht="30" customHeight="1">
      <c r="A31" s="68">
        <v>6.4</v>
      </c>
      <c r="B31" s="72" t="s">
        <v>91</v>
      </c>
      <c r="C31" s="67" t="s">
        <v>109</v>
      </c>
      <c r="D31" s="73">
        <v>1</v>
      </c>
      <c r="E31" s="74" t="s">
        <v>89</v>
      </c>
      <c r="F31" s="66">
        <v>10</v>
      </c>
      <c r="G31" s="32"/>
      <c r="H31" s="32"/>
      <c r="I31" s="19" t="s">
        <v>38</v>
      </c>
      <c r="J31" s="21">
        <f t="shared" si="7"/>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 t="shared" si="8"/>
        <v>0</v>
      </c>
      <c r="BB31" s="63">
        <f t="shared" si="9"/>
        <v>0</v>
      </c>
      <c r="BC31" s="29" t="str">
        <f t="shared" si="10"/>
        <v>INR Zero Only</v>
      </c>
      <c r="IE31" s="31">
        <v>3</v>
      </c>
      <c r="IF31" s="31" t="s">
        <v>43</v>
      </c>
      <c r="IG31" s="31" t="s">
        <v>44</v>
      </c>
      <c r="IH31" s="31">
        <v>10</v>
      </c>
      <c r="II31" s="31" t="s">
        <v>37</v>
      </c>
    </row>
    <row r="32" spans="1:243" s="30" customFormat="1" ht="30" customHeight="1">
      <c r="A32" s="68">
        <v>6.5</v>
      </c>
      <c r="B32" s="72" t="s">
        <v>92</v>
      </c>
      <c r="C32" s="67" t="s">
        <v>110</v>
      </c>
      <c r="D32" s="73">
        <v>1</v>
      </c>
      <c r="E32" s="74" t="s">
        <v>89</v>
      </c>
      <c r="F32" s="66">
        <v>10</v>
      </c>
      <c r="G32" s="32"/>
      <c r="H32" s="32"/>
      <c r="I32" s="19" t="s">
        <v>38</v>
      </c>
      <c r="J32" s="21">
        <f t="shared" si="7"/>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3">
        <f t="shared" si="8"/>
        <v>0</v>
      </c>
      <c r="BB32" s="63">
        <f t="shared" si="9"/>
        <v>0</v>
      </c>
      <c r="BC32" s="29" t="str">
        <f t="shared" si="10"/>
        <v>INR Zero Only</v>
      </c>
      <c r="IE32" s="31">
        <v>1.01</v>
      </c>
      <c r="IF32" s="31" t="s">
        <v>39</v>
      </c>
      <c r="IG32" s="31" t="s">
        <v>35</v>
      </c>
      <c r="IH32" s="31">
        <v>123.223</v>
      </c>
      <c r="II32" s="31" t="s">
        <v>37</v>
      </c>
    </row>
    <row r="33" spans="1:243" s="30" customFormat="1" ht="30" customHeight="1">
      <c r="A33" s="68">
        <v>6.6</v>
      </c>
      <c r="B33" s="72" t="s">
        <v>93</v>
      </c>
      <c r="C33" s="67" t="s">
        <v>111</v>
      </c>
      <c r="D33" s="73">
        <v>1</v>
      </c>
      <c r="E33" s="74" t="s">
        <v>89</v>
      </c>
      <c r="F33" s="66">
        <v>10</v>
      </c>
      <c r="G33" s="32"/>
      <c r="H33" s="32"/>
      <c r="I33" s="19" t="s">
        <v>38</v>
      </c>
      <c r="J33" s="21">
        <f t="shared" si="7"/>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7"/>
      <c r="AV33" s="36"/>
      <c r="AW33" s="36"/>
      <c r="AX33" s="36"/>
      <c r="AY33" s="36"/>
      <c r="AZ33" s="36"/>
      <c r="BA33" s="63">
        <f t="shared" si="8"/>
        <v>0</v>
      </c>
      <c r="BB33" s="63">
        <f t="shared" si="9"/>
        <v>0</v>
      </c>
      <c r="BC33" s="29" t="str">
        <f t="shared" si="10"/>
        <v>INR Zero Only</v>
      </c>
      <c r="IE33" s="31">
        <v>1.02</v>
      </c>
      <c r="IF33" s="31" t="s">
        <v>40</v>
      </c>
      <c r="IG33" s="31" t="s">
        <v>41</v>
      </c>
      <c r="IH33" s="31">
        <v>213</v>
      </c>
      <c r="II33" s="31" t="s">
        <v>37</v>
      </c>
    </row>
    <row r="34" spans="1:243" s="30" customFormat="1" ht="30" customHeight="1">
      <c r="A34" s="68">
        <v>6.7</v>
      </c>
      <c r="B34" s="72" t="s">
        <v>94</v>
      </c>
      <c r="C34" s="67" t="s">
        <v>112</v>
      </c>
      <c r="D34" s="73">
        <v>9</v>
      </c>
      <c r="E34" s="74" t="s">
        <v>88</v>
      </c>
      <c r="F34" s="66">
        <v>10</v>
      </c>
      <c r="G34" s="32"/>
      <c r="H34" s="32"/>
      <c r="I34" s="19" t="s">
        <v>38</v>
      </c>
      <c r="J34" s="21">
        <f t="shared" si="7"/>
        <v>1</v>
      </c>
      <c r="K34" s="22" t="s">
        <v>48</v>
      </c>
      <c r="L34" s="22" t="s">
        <v>7</v>
      </c>
      <c r="M34" s="65"/>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3">
        <f t="shared" si="8"/>
        <v>0</v>
      </c>
      <c r="BB34" s="63">
        <f t="shared" si="9"/>
        <v>0</v>
      </c>
      <c r="BC34" s="29" t="str">
        <f t="shared" si="10"/>
        <v>INR Zero Only</v>
      </c>
      <c r="IE34" s="31">
        <v>2</v>
      </c>
      <c r="IF34" s="31" t="s">
        <v>34</v>
      </c>
      <c r="IG34" s="31" t="s">
        <v>42</v>
      </c>
      <c r="IH34" s="31">
        <v>10</v>
      </c>
      <c r="II34" s="31" t="s">
        <v>37</v>
      </c>
    </row>
    <row r="35" spans="1:243" s="30" customFormat="1" ht="30" customHeight="1">
      <c r="A35" s="68">
        <v>6.8</v>
      </c>
      <c r="B35" s="72" t="s">
        <v>72</v>
      </c>
      <c r="C35" s="67" t="s">
        <v>113</v>
      </c>
      <c r="D35" s="73">
        <v>4</v>
      </c>
      <c r="E35" s="74" t="s">
        <v>89</v>
      </c>
      <c r="F35" s="66">
        <v>10</v>
      </c>
      <c r="G35" s="32"/>
      <c r="H35" s="32"/>
      <c r="I35" s="19" t="s">
        <v>38</v>
      </c>
      <c r="J35" s="21">
        <f t="shared" si="7"/>
        <v>1</v>
      </c>
      <c r="K35" s="22" t="s">
        <v>48</v>
      </c>
      <c r="L35" s="22" t="s">
        <v>7</v>
      </c>
      <c r="M35" s="65"/>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3">
        <f t="shared" si="8"/>
        <v>0</v>
      </c>
      <c r="BB35" s="63">
        <f t="shared" si="9"/>
        <v>0</v>
      </c>
      <c r="BC35" s="29" t="str">
        <f t="shared" si="10"/>
        <v>INR Zero Only</v>
      </c>
      <c r="IE35" s="31">
        <v>3</v>
      </c>
      <c r="IF35" s="31" t="s">
        <v>43</v>
      </c>
      <c r="IG35" s="31" t="s">
        <v>44</v>
      </c>
      <c r="IH35" s="31">
        <v>10</v>
      </c>
      <c r="II35" s="31" t="s">
        <v>37</v>
      </c>
    </row>
    <row r="36" spans="1:243" s="30" customFormat="1" ht="30" customHeight="1">
      <c r="A36" s="68">
        <v>6.9</v>
      </c>
      <c r="B36" s="72" t="s">
        <v>95</v>
      </c>
      <c r="C36" s="67" t="s">
        <v>114</v>
      </c>
      <c r="D36" s="73">
        <v>14</v>
      </c>
      <c r="E36" s="74" t="s">
        <v>89</v>
      </c>
      <c r="F36" s="66">
        <v>100</v>
      </c>
      <c r="G36" s="32"/>
      <c r="H36" s="32"/>
      <c r="I36" s="19" t="s">
        <v>38</v>
      </c>
      <c r="J36" s="21">
        <f>IF(I36="Less(-)",-1,1)</f>
        <v>1</v>
      </c>
      <c r="K36" s="22" t="s">
        <v>48</v>
      </c>
      <c r="L36" s="22" t="s">
        <v>7</v>
      </c>
      <c r="M36" s="65"/>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3">
        <f aca="true" t="shared" si="11" ref="BA36:BA41">total_amount_ba($B$2,$D$2,D36,F36,J36,K36,M36)</f>
        <v>0</v>
      </c>
      <c r="BB36" s="63">
        <f aca="true" t="shared" si="12" ref="BB36:BB41">BA36+SUM(N36:AZ36)</f>
        <v>0</v>
      </c>
      <c r="BC36" s="29" t="str">
        <f aca="true" t="shared" si="13" ref="BC36:BC41">SpellNumber(L36,BB36)</f>
        <v>INR Zero Only</v>
      </c>
      <c r="IE36" s="31">
        <v>1.02</v>
      </c>
      <c r="IF36" s="31" t="s">
        <v>40</v>
      </c>
      <c r="IG36" s="31" t="s">
        <v>41</v>
      </c>
      <c r="IH36" s="31">
        <v>213</v>
      </c>
      <c r="II36" s="31" t="s">
        <v>37</v>
      </c>
    </row>
    <row r="37" spans="1:243" s="30" customFormat="1" ht="46.5">
      <c r="A37" s="68">
        <v>7</v>
      </c>
      <c r="B37" s="72" t="s">
        <v>73</v>
      </c>
      <c r="C37" s="67" t="s">
        <v>115</v>
      </c>
      <c r="D37" s="70"/>
      <c r="E37" s="71"/>
      <c r="F37" s="19"/>
      <c r="G37" s="20"/>
      <c r="H37" s="20"/>
      <c r="I37" s="19"/>
      <c r="J37" s="21"/>
      <c r="K37" s="22"/>
      <c r="L37" s="22"/>
      <c r="M37" s="23"/>
      <c r="N37" s="24"/>
      <c r="O37" s="24"/>
      <c r="P37" s="25"/>
      <c r="Q37" s="24"/>
      <c r="R37" s="24"/>
      <c r="S37" s="26"/>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27"/>
      <c r="BB37" s="28"/>
      <c r="BC37" s="29"/>
      <c r="IE37" s="31">
        <v>2</v>
      </c>
      <c r="IF37" s="31" t="s">
        <v>34</v>
      </c>
      <c r="IG37" s="31" t="s">
        <v>42</v>
      </c>
      <c r="IH37" s="31">
        <v>10</v>
      </c>
      <c r="II37" s="31" t="s">
        <v>37</v>
      </c>
    </row>
    <row r="38" spans="1:243" s="30" customFormat="1" ht="36" customHeight="1">
      <c r="A38" s="68">
        <v>7.1</v>
      </c>
      <c r="B38" s="72" t="s">
        <v>74</v>
      </c>
      <c r="C38" s="67" t="s">
        <v>116</v>
      </c>
      <c r="D38" s="73">
        <v>8</v>
      </c>
      <c r="E38" s="74" t="s">
        <v>89</v>
      </c>
      <c r="F38" s="66">
        <v>10</v>
      </c>
      <c r="G38" s="32"/>
      <c r="H38" s="32"/>
      <c r="I38" s="19" t="s">
        <v>38</v>
      </c>
      <c r="J38" s="21">
        <f>IF(I38="Less(-)",-1,1)</f>
        <v>1</v>
      </c>
      <c r="K38" s="22" t="s">
        <v>48</v>
      </c>
      <c r="L38" s="22" t="s">
        <v>7</v>
      </c>
      <c r="M38" s="65"/>
      <c r="N38" s="33"/>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3">
        <f t="shared" si="11"/>
        <v>0</v>
      </c>
      <c r="BB38" s="63">
        <f t="shared" si="12"/>
        <v>0</v>
      </c>
      <c r="BC38" s="29" t="str">
        <f t="shared" si="13"/>
        <v>INR Zero Only</v>
      </c>
      <c r="IE38" s="31">
        <v>3</v>
      </c>
      <c r="IF38" s="31" t="s">
        <v>43</v>
      </c>
      <c r="IG38" s="31" t="s">
        <v>44</v>
      </c>
      <c r="IH38" s="31">
        <v>10</v>
      </c>
      <c r="II38" s="31" t="s">
        <v>37</v>
      </c>
    </row>
    <row r="39" spans="1:243" s="30" customFormat="1" ht="78">
      <c r="A39" s="75">
        <v>8</v>
      </c>
      <c r="B39" s="72" t="s">
        <v>75</v>
      </c>
      <c r="C39" s="67" t="s">
        <v>117</v>
      </c>
      <c r="D39" s="73">
        <v>375</v>
      </c>
      <c r="E39" s="74" t="s">
        <v>88</v>
      </c>
      <c r="F39" s="66">
        <v>10</v>
      </c>
      <c r="G39" s="32"/>
      <c r="H39" s="32"/>
      <c r="I39" s="19" t="s">
        <v>38</v>
      </c>
      <c r="J39" s="21">
        <f>IF(I39="Less(-)",-1,1)</f>
        <v>1</v>
      </c>
      <c r="K39" s="22" t="s">
        <v>48</v>
      </c>
      <c r="L39" s="22" t="s">
        <v>7</v>
      </c>
      <c r="M39" s="65"/>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3">
        <f t="shared" si="11"/>
        <v>0</v>
      </c>
      <c r="BB39" s="63">
        <f t="shared" si="12"/>
        <v>0</v>
      </c>
      <c r="BC39" s="29" t="str">
        <f t="shared" si="13"/>
        <v>INR Zero Only</v>
      </c>
      <c r="IE39" s="31">
        <v>1.01</v>
      </c>
      <c r="IF39" s="31" t="s">
        <v>39</v>
      </c>
      <c r="IG39" s="31" t="s">
        <v>35</v>
      </c>
      <c r="IH39" s="31">
        <v>123.223</v>
      </c>
      <c r="II39" s="31" t="s">
        <v>37</v>
      </c>
    </row>
    <row r="40" spans="1:243" s="30" customFormat="1" ht="62.25">
      <c r="A40" s="76">
        <v>9</v>
      </c>
      <c r="B40" s="72" t="s">
        <v>76</v>
      </c>
      <c r="C40" s="67" t="s">
        <v>118</v>
      </c>
      <c r="D40" s="73">
        <v>11</v>
      </c>
      <c r="E40" s="74" t="s">
        <v>89</v>
      </c>
      <c r="F40" s="66">
        <v>10</v>
      </c>
      <c r="G40" s="32"/>
      <c r="H40" s="32"/>
      <c r="I40" s="19" t="s">
        <v>38</v>
      </c>
      <c r="J40" s="21">
        <f>IF(I40="Less(-)",-1,1)</f>
        <v>1</v>
      </c>
      <c r="K40" s="22" t="s">
        <v>48</v>
      </c>
      <c r="L40" s="22" t="s">
        <v>7</v>
      </c>
      <c r="M40" s="65"/>
      <c r="N40" s="33"/>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7"/>
      <c r="AV40" s="36"/>
      <c r="AW40" s="36"/>
      <c r="AX40" s="36"/>
      <c r="AY40" s="36"/>
      <c r="AZ40" s="36"/>
      <c r="BA40" s="63">
        <f t="shared" si="11"/>
        <v>0</v>
      </c>
      <c r="BB40" s="63">
        <f t="shared" si="12"/>
        <v>0</v>
      </c>
      <c r="BC40" s="29" t="str">
        <f t="shared" si="13"/>
        <v>INR Zero Only</v>
      </c>
      <c r="IE40" s="31">
        <v>1.02</v>
      </c>
      <c r="IF40" s="31" t="s">
        <v>40</v>
      </c>
      <c r="IG40" s="31" t="s">
        <v>41</v>
      </c>
      <c r="IH40" s="31">
        <v>213</v>
      </c>
      <c r="II40" s="31" t="s">
        <v>37</v>
      </c>
    </row>
    <row r="41" spans="1:243" s="30" customFormat="1" ht="62.25">
      <c r="A41" s="76">
        <v>10</v>
      </c>
      <c r="B41" s="72" t="s">
        <v>77</v>
      </c>
      <c r="C41" s="67" t="s">
        <v>119</v>
      </c>
      <c r="D41" s="73">
        <v>37</v>
      </c>
      <c r="E41" s="74" t="s">
        <v>89</v>
      </c>
      <c r="F41" s="66">
        <v>10</v>
      </c>
      <c r="G41" s="32"/>
      <c r="H41" s="32"/>
      <c r="I41" s="19" t="s">
        <v>38</v>
      </c>
      <c r="J41" s="21">
        <f>IF(I41="Less(-)",-1,1)</f>
        <v>1</v>
      </c>
      <c r="K41" s="22" t="s">
        <v>48</v>
      </c>
      <c r="L41" s="22" t="s">
        <v>7</v>
      </c>
      <c r="M41" s="65"/>
      <c r="N41" s="33"/>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3">
        <f t="shared" si="11"/>
        <v>0</v>
      </c>
      <c r="BB41" s="63">
        <f t="shared" si="12"/>
        <v>0</v>
      </c>
      <c r="BC41" s="29" t="str">
        <f t="shared" si="13"/>
        <v>INR Zero Only</v>
      </c>
      <c r="IE41" s="31">
        <v>2</v>
      </c>
      <c r="IF41" s="31" t="s">
        <v>34</v>
      </c>
      <c r="IG41" s="31" t="s">
        <v>42</v>
      </c>
      <c r="IH41" s="31">
        <v>10</v>
      </c>
      <c r="II41" s="31" t="s">
        <v>37</v>
      </c>
    </row>
    <row r="42" spans="1:243" s="30" customFormat="1" ht="55.5" customHeight="1">
      <c r="A42" s="76">
        <v>11</v>
      </c>
      <c r="B42" s="72" t="s">
        <v>78</v>
      </c>
      <c r="C42" s="67" t="s">
        <v>120</v>
      </c>
      <c r="D42" s="70"/>
      <c r="E42" s="71"/>
      <c r="F42" s="19"/>
      <c r="G42" s="20"/>
      <c r="H42" s="20"/>
      <c r="I42" s="19"/>
      <c r="J42" s="21"/>
      <c r="K42" s="22"/>
      <c r="L42" s="22"/>
      <c r="M42" s="23"/>
      <c r="N42" s="24"/>
      <c r="O42" s="24"/>
      <c r="P42" s="25"/>
      <c r="Q42" s="24"/>
      <c r="R42" s="24"/>
      <c r="S42" s="26"/>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27"/>
      <c r="BB42" s="28"/>
      <c r="BC42" s="29"/>
      <c r="IE42" s="31">
        <v>3</v>
      </c>
      <c r="IF42" s="31" t="s">
        <v>43</v>
      </c>
      <c r="IG42" s="31" t="s">
        <v>44</v>
      </c>
      <c r="IH42" s="31">
        <v>10</v>
      </c>
      <c r="II42" s="31" t="s">
        <v>37</v>
      </c>
    </row>
    <row r="43" spans="1:243" s="30" customFormat="1" ht="40.5" customHeight="1">
      <c r="A43" s="68">
        <v>11.1</v>
      </c>
      <c r="B43" s="69" t="s">
        <v>79</v>
      </c>
      <c r="C43" s="67" t="s">
        <v>121</v>
      </c>
      <c r="D43" s="73">
        <v>2</v>
      </c>
      <c r="E43" s="74" t="s">
        <v>89</v>
      </c>
      <c r="F43" s="66">
        <v>100</v>
      </c>
      <c r="G43" s="32"/>
      <c r="H43" s="32"/>
      <c r="I43" s="19" t="s">
        <v>38</v>
      </c>
      <c r="J43" s="21">
        <f aca="true" t="shared" si="14" ref="J43:J49">IF(I43="Less(-)",-1,1)</f>
        <v>1</v>
      </c>
      <c r="K43" s="22" t="s">
        <v>48</v>
      </c>
      <c r="L43" s="22" t="s">
        <v>7</v>
      </c>
      <c r="M43" s="65"/>
      <c r="N43" s="33"/>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3">
        <f aca="true" t="shared" si="15" ref="BA43:BA49">total_amount_ba($B$2,$D$2,D43,F43,J43,K43,M43)</f>
        <v>0</v>
      </c>
      <c r="BB43" s="63">
        <f aca="true" t="shared" si="16" ref="BB43:BB49">BA43+SUM(N43:AZ43)</f>
        <v>0</v>
      </c>
      <c r="BC43" s="29" t="str">
        <f aca="true" t="shared" si="17" ref="BC43:BC49">SpellNumber(L43,BB43)</f>
        <v>INR Zero Only</v>
      </c>
      <c r="IE43" s="31">
        <v>1.02</v>
      </c>
      <c r="IF43" s="31" t="s">
        <v>40</v>
      </c>
      <c r="IG43" s="31" t="s">
        <v>41</v>
      </c>
      <c r="IH43" s="31">
        <v>213</v>
      </c>
      <c r="II43" s="31" t="s">
        <v>37</v>
      </c>
    </row>
    <row r="44" spans="1:243" s="30" customFormat="1" ht="56.25" customHeight="1">
      <c r="A44" s="76">
        <v>12</v>
      </c>
      <c r="B44" s="72" t="s">
        <v>80</v>
      </c>
      <c r="C44" s="67" t="s">
        <v>122</v>
      </c>
      <c r="D44" s="73">
        <v>1</v>
      </c>
      <c r="E44" s="74" t="s">
        <v>89</v>
      </c>
      <c r="F44" s="66">
        <v>10</v>
      </c>
      <c r="G44" s="32"/>
      <c r="H44" s="32"/>
      <c r="I44" s="19" t="s">
        <v>38</v>
      </c>
      <c r="J44" s="21">
        <f t="shared" si="14"/>
        <v>1</v>
      </c>
      <c r="K44" s="22" t="s">
        <v>48</v>
      </c>
      <c r="L44" s="22" t="s">
        <v>7</v>
      </c>
      <c r="M44" s="65"/>
      <c r="N44" s="33"/>
      <c r="O44" s="33"/>
      <c r="P44" s="34"/>
      <c r="Q44" s="33"/>
      <c r="R44" s="33"/>
      <c r="S44" s="3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3">
        <f t="shared" si="15"/>
        <v>0</v>
      </c>
      <c r="BB44" s="63">
        <f t="shared" si="16"/>
        <v>0</v>
      </c>
      <c r="BC44" s="29" t="str">
        <f t="shared" si="17"/>
        <v>INR Zero Only</v>
      </c>
      <c r="IE44" s="31">
        <v>2</v>
      </c>
      <c r="IF44" s="31" t="s">
        <v>34</v>
      </c>
      <c r="IG44" s="31" t="s">
        <v>42</v>
      </c>
      <c r="IH44" s="31">
        <v>10</v>
      </c>
      <c r="II44" s="31" t="s">
        <v>37</v>
      </c>
    </row>
    <row r="45" spans="1:243" s="30" customFormat="1" ht="93">
      <c r="A45" s="76">
        <v>13</v>
      </c>
      <c r="B45" s="72" t="s">
        <v>81</v>
      </c>
      <c r="C45" s="67" t="s">
        <v>123</v>
      </c>
      <c r="D45" s="70"/>
      <c r="E45" s="71"/>
      <c r="F45" s="19"/>
      <c r="G45" s="20"/>
      <c r="H45" s="20"/>
      <c r="I45" s="19"/>
      <c r="J45" s="21"/>
      <c r="K45" s="22"/>
      <c r="L45" s="22"/>
      <c r="M45" s="23"/>
      <c r="N45" s="24"/>
      <c r="O45" s="24"/>
      <c r="P45" s="25"/>
      <c r="Q45" s="24"/>
      <c r="R45" s="24"/>
      <c r="S45" s="26"/>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27"/>
      <c r="BB45" s="28"/>
      <c r="BC45" s="29"/>
      <c r="IE45" s="31">
        <v>3</v>
      </c>
      <c r="IF45" s="31" t="s">
        <v>43</v>
      </c>
      <c r="IG45" s="31" t="s">
        <v>44</v>
      </c>
      <c r="IH45" s="31">
        <v>10</v>
      </c>
      <c r="II45" s="31" t="s">
        <v>37</v>
      </c>
    </row>
    <row r="46" spans="1:243" s="30" customFormat="1" ht="53.25" customHeight="1">
      <c r="A46" s="68">
        <v>13.1</v>
      </c>
      <c r="B46" s="72" t="s">
        <v>82</v>
      </c>
      <c r="C46" s="67" t="s">
        <v>124</v>
      </c>
      <c r="D46" s="73">
        <v>25</v>
      </c>
      <c r="E46" s="74" t="s">
        <v>89</v>
      </c>
      <c r="F46" s="66">
        <v>10</v>
      </c>
      <c r="G46" s="32"/>
      <c r="H46" s="32"/>
      <c r="I46" s="19" t="s">
        <v>38</v>
      </c>
      <c r="J46" s="21">
        <f t="shared" si="14"/>
        <v>1</v>
      </c>
      <c r="K46" s="22" t="s">
        <v>48</v>
      </c>
      <c r="L46" s="22" t="s">
        <v>7</v>
      </c>
      <c r="M46" s="65"/>
      <c r="N46" s="33"/>
      <c r="O46" s="33"/>
      <c r="P46" s="34"/>
      <c r="Q46" s="33"/>
      <c r="R46" s="33"/>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63">
        <f t="shared" si="15"/>
        <v>0</v>
      </c>
      <c r="BB46" s="63">
        <f t="shared" si="16"/>
        <v>0</v>
      </c>
      <c r="BC46" s="29" t="str">
        <f t="shared" si="17"/>
        <v>INR Zero Only</v>
      </c>
      <c r="IE46" s="31">
        <v>1.01</v>
      </c>
      <c r="IF46" s="31" t="s">
        <v>39</v>
      </c>
      <c r="IG46" s="31" t="s">
        <v>35</v>
      </c>
      <c r="IH46" s="31">
        <v>123.223</v>
      </c>
      <c r="II46" s="31" t="s">
        <v>37</v>
      </c>
    </row>
    <row r="47" spans="1:243" s="30" customFormat="1" ht="54.75" customHeight="1">
      <c r="A47" s="68">
        <v>13.2</v>
      </c>
      <c r="B47" s="72" t="s">
        <v>83</v>
      </c>
      <c r="C47" s="67" t="s">
        <v>125</v>
      </c>
      <c r="D47" s="73">
        <v>7</v>
      </c>
      <c r="E47" s="74" t="s">
        <v>89</v>
      </c>
      <c r="F47" s="66">
        <v>10</v>
      </c>
      <c r="G47" s="32"/>
      <c r="H47" s="32"/>
      <c r="I47" s="19" t="s">
        <v>38</v>
      </c>
      <c r="J47" s="21">
        <f t="shared" si="14"/>
        <v>1</v>
      </c>
      <c r="K47" s="22" t="s">
        <v>48</v>
      </c>
      <c r="L47" s="22" t="s">
        <v>7</v>
      </c>
      <c r="M47" s="65"/>
      <c r="N47" s="33"/>
      <c r="O47" s="33"/>
      <c r="P47" s="34"/>
      <c r="Q47" s="33"/>
      <c r="R47" s="33"/>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7"/>
      <c r="AV47" s="36"/>
      <c r="AW47" s="36"/>
      <c r="AX47" s="36"/>
      <c r="AY47" s="36"/>
      <c r="AZ47" s="36"/>
      <c r="BA47" s="63">
        <f t="shared" si="15"/>
        <v>0</v>
      </c>
      <c r="BB47" s="63">
        <f t="shared" si="16"/>
        <v>0</v>
      </c>
      <c r="BC47" s="29" t="str">
        <f t="shared" si="17"/>
        <v>INR Zero Only</v>
      </c>
      <c r="IE47" s="31">
        <v>1.02</v>
      </c>
      <c r="IF47" s="31" t="s">
        <v>40</v>
      </c>
      <c r="IG47" s="31" t="s">
        <v>41</v>
      </c>
      <c r="IH47" s="31">
        <v>213</v>
      </c>
      <c r="II47" s="31" t="s">
        <v>37</v>
      </c>
    </row>
    <row r="48" spans="1:243" s="30" customFormat="1" ht="52.5" customHeight="1">
      <c r="A48" s="68">
        <v>13.3</v>
      </c>
      <c r="B48" s="72" t="s">
        <v>84</v>
      </c>
      <c r="C48" s="67" t="s">
        <v>126</v>
      </c>
      <c r="D48" s="73">
        <v>6</v>
      </c>
      <c r="E48" s="74" t="s">
        <v>89</v>
      </c>
      <c r="F48" s="66">
        <v>10</v>
      </c>
      <c r="G48" s="32"/>
      <c r="H48" s="32"/>
      <c r="I48" s="19" t="s">
        <v>38</v>
      </c>
      <c r="J48" s="21">
        <f t="shared" si="14"/>
        <v>1</v>
      </c>
      <c r="K48" s="22" t="s">
        <v>48</v>
      </c>
      <c r="L48" s="22" t="s">
        <v>7</v>
      </c>
      <c r="M48" s="65"/>
      <c r="N48" s="33"/>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3">
        <f t="shared" si="15"/>
        <v>0</v>
      </c>
      <c r="BB48" s="63">
        <f t="shared" si="16"/>
        <v>0</v>
      </c>
      <c r="BC48" s="29" t="str">
        <f t="shared" si="17"/>
        <v>INR Zero Only</v>
      </c>
      <c r="IE48" s="31">
        <v>2</v>
      </c>
      <c r="IF48" s="31" t="s">
        <v>34</v>
      </c>
      <c r="IG48" s="31" t="s">
        <v>42</v>
      </c>
      <c r="IH48" s="31">
        <v>10</v>
      </c>
      <c r="II48" s="31" t="s">
        <v>37</v>
      </c>
    </row>
    <row r="49" spans="1:243" s="30" customFormat="1" ht="46.5">
      <c r="A49" s="68">
        <v>14</v>
      </c>
      <c r="B49" s="72" t="s">
        <v>85</v>
      </c>
      <c r="C49" s="67" t="s">
        <v>127</v>
      </c>
      <c r="D49" s="73">
        <v>2</v>
      </c>
      <c r="E49" s="74" t="s">
        <v>89</v>
      </c>
      <c r="F49" s="66">
        <v>10</v>
      </c>
      <c r="G49" s="32"/>
      <c r="H49" s="32"/>
      <c r="I49" s="19" t="s">
        <v>38</v>
      </c>
      <c r="J49" s="21">
        <f t="shared" si="14"/>
        <v>1</v>
      </c>
      <c r="K49" s="22" t="s">
        <v>48</v>
      </c>
      <c r="L49" s="22" t="s">
        <v>7</v>
      </c>
      <c r="M49" s="65"/>
      <c r="N49" s="33"/>
      <c r="O49" s="33"/>
      <c r="P49" s="34"/>
      <c r="Q49" s="33"/>
      <c r="R49" s="33"/>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63">
        <f t="shared" si="15"/>
        <v>0</v>
      </c>
      <c r="BB49" s="63">
        <f t="shared" si="16"/>
        <v>0</v>
      </c>
      <c r="BC49" s="29" t="str">
        <f t="shared" si="17"/>
        <v>INR Zero Only</v>
      </c>
      <c r="IE49" s="31">
        <v>3</v>
      </c>
      <c r="IF49" s="31" t="s">
        <v>43</v>
      </c>
      <c r="IG49" s="31" t="s">
        <v>44</v>
      </c>
      <c r="IH49" s="31">
        <v>10</v>
      </c>
      <c r="II49" s="31" t="s">
        <v>37</v>
      </c>
    </row>
    <row r="50" spans="1:243" s="30" customFormat="1" ht="17.25">
      <c r="A50" s="38" t="s">
        <v>46</v>
      </c>
      <c r="B50" s="39"/>
      <c r="C50" s="40"/>
      <c r="D50" s="41"/>
      <c r="E50" s="41"/>
      <c r="F50" s="41"/>
      <c r="G50" s="41"/>
      <c r="H50" s="42"/>
      <c r="I50" s="42"/>
      <c r="J50" s="42"/>
      <c r="K50" s="42"/>
      <c r="L50" s="43"/>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64">
        <f>SUM(BA13:BA49)</f>
        <v>0</v>
      </c>
      <c r="BB50" s="64">
        <f>SUM(BB13:BB49)</f>
        <v>0</v>
      </c>
      <c r="BC50" s="29" t="str">
        <f>SpellNumber($E$2,BB50)</f>
        <v>INR Zero Only</v>
      </c>
      <c r="IE50" s="31">
        <v>4</v>
      </c>
      <c r="IF50" s="31" t="s">
        <v>40</v>
      </c>
      <c r="IG50" s="31" t="s">
        <v>45</v>
      </c>
      <c r="IH50" s="31">
        <v>10</v>
      </c>
      <c r="II50" s="31" t="s">
        <v>37</v>
      </c>
    </row>
    <row r="51" spans="1:243" s="54" customFormat="1" ht="39" customHeight="1" hidden="1">
      <c r="A51" s="39" t="s">
        <v>50</v>
      </c>
      <c r="B51" s="45"/>
      <c r="C51" s="46"/>
      <c r="D51" s="47"/>
      <c r="E51" s="48" t="s">
        <v>47</v>
      </c>
      <c r="F51" s="61"/>
      <c r="G51" s="49"/>
      <c r="H51" s="50"/>
      <c r="I51" s="50"/>
      <c r="J51" s="50"/>
      <c r="K51" s="51"/>
      <c r="L51" s="52"/>
      <c r="M51" s="53"/>
      <c r="O51" s="30"/>
      <c r="P51" s="30"/>
      <c r="Q51" s="30"/>
      <c r="R51" s="30"/>
      <c r="S51" s="30"/>
      <c r="BA51" s="59">
        <f>IF(ISBLANK(F51),0,IF(E51="Excess (+)",ROUND(BA50+(BA50*F51),2),IF(E51="Less (-)",ROUND(BA50+(BA50*F51*(-1)),2),0)))</f>
        <v>0</v>
      </c>
      <c r="BB51" s="60">
        <f>ROUND(BA51,0)</f>
        <v>0</v>
      </c>
      <c r="BC51" s="29" t="str">
        <f>SpellNumber(L51,BB51)</f>
        <v> Zero Only</v>
      </c>
      <c r="IE51" s="55"/>
      <c r="IF51" s="55"/>
      <c r="IG51" s="55"/>
      <c r="IH51" s="55"/>
      <c r="II51" s="55"/>
    </row>
    <row r="52" spans="1:243" s="54" customFormat="1" ht="51" customHeight="1">
      <c r="A52" s="38" t="s">
        <v>49</v>
      </c>
      <c r="B52" s="38"/>
      <c r="C52" s="80" t="str">
        <f>SpellNumber($E$2,BB50)</f>
        <v>INR Zero Only</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2"/>
      <c r="IE52" s="55"/>
      <c r="IF52" s="55"/>
      <c r="IG52" s="55"/>
      <c r="IH52" s="55"/>
      <c r="II52" s="55"/>
    </row>
    <row r="53" spans="3:243" s="14" customFormat="1" ht="14.25">
      <c r="C53" s="56"/>
      <c r="D53" s="56"/>
      <c r="E53" s="56"/>
      <c r="F53" s="56"/>
      <c r="G53" s="56"/>
      <c r="H53" s="56"/>
      <c r="I53" s="56"/>
      <c r="J53" s="56"/>
      <c r="K53" s="56"/>
      <c r="L53" s="56"/>
      <c r="M53" s="56"/>
      <c r="O53" s="56"/>
      <c r="BA53" s="56"/>
      <c r="BC53" s="56"/>
      <c r="IE53" s="15"/>
      <c r="IF53" s="15"/>
      <c r="IG53" s="15"/>
      <c r="IH53" s="15"/>
      <c r="II53" s="15"/>
    </row>
  </sheetData>
  <sheetProtection password="EEC8" sheet="1" selectLockedCells="1"/>
  <mergeCells count="8">
    <mergeCell ref="A9:BC9"/>
    <mergeCell ref="C52:BC52"/>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1">
      <formula1>IF(ISBLANK(F51),$A$3:$C$3,$B$3:$C$3)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IF(E51&lt;&gt;"Select",99.9,0)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1">
      <formula1>IF(E51&lt;&gt;"Select",0,-1)</formula1>
      <formula2>IF(E51&lt;&gt;"Select",99.99,-1)</formula2>
    </dataValidation>
    <dataValidation type="list" allowBlank="1" showInputMessage="1" showErrorMessage="1" sqref="L47 L48 L13 L14 L15 L16 L17 L18 L19 L20 L21 L22 L23 L24 L25 L26 L27 L28 L29 L30 L31 L32 L33 L34 L35 L36 L37 L38 L39 L40 L41 L42 L43 L44 L45 L46 L49">
      <formula1>"INR"</formula1>
    </dataValidation>
    <dataValidation allowBlank="1" showInputMessage="1" showErrorMessage="1" promptTitle="Addition / Deduction" prompt="Please Choose the correct One" sqref="J13:J49"/>
    <dataValidation type="list" showInputMessage="1" showErrorMessage="1" sqref="I13:I49">
      <formula1>"Excess(+), Less(-)"</formula1>
    </dataValidation>
    <dataValidation type="decimal" allowBlank="1" showInputMessage="1" showErrorMessage="1" errorTitle="Invalid Entry" error="Only Numeric Values are allowed. " sqref="A13:A49">
      <formula1>0</formula1>
      <formula2>999999999999999</formula2>
    </dataValidation>
    <dataValidation allowBlank="1" showInputMessage="1" showErrorMessage="1" promptTitle="Item Description" prompt="Please enter Item Description in text" sqref="B47:B49 B19:B21 B26:B28 B33:B35 B40:B42"/>
    <dataValidation allowBlank="1" showInputMessage="1" showErrorMessage="1" promptTitle="Itemcode/Make" prompt="Please enter text" sqref="C13:C49"/>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allowBlank="1" showInputMessage="1" showErrorMessage="1" promptTitle="Units" prompt="Please enter Units in text" sqref="E13:E49"/>
    <dataValidation type="decimal" allowBlank="1" showInputMessage="1" showErrorMessage="1" promptTitle="Quantity" prompt="Please enter the Quantity for this item. " errorTitle="Invalid Entry" error="Only Numeric Values are allowed. " sqref="D13:D49 F13:F4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4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6 M18:M21 M23:M26 M28:M36 M38:M41 M43:M44 M46:M4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2</v>
      </c>
      <c r="F6" s="89"/>
      <c r="G6" s="89"/>
      <c r="H6" s="89"/>
      <c r="I6" s="89"/>
      <c r="J6" s="89"/>
      <c r="K6" s="89"/>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2021-10-18T11:07:32Z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