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<sst xmlns="http://schemas.openxmlformats.org/spreadsheetml/2006/main" count="170" uniqueCount="73">
  <si>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</si>
  <si>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</si>
  <si>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</si>
  <si>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</si>
  <si>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</si>
  <si>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</si>
  <si>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</si>
  <si>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</si>
  <si>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</si>
  <si>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</si>
  <si>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</si>
  <si>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</si>
  <si>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</si>
  <si>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</si>
  <si>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</si>
  <si>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</si>
  <si>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</si>
  <si>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</si>
  <si>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</si>
  <si>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</si>
  <si>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</si>
  <si>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</si>
  <si>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</si>
  <si>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</si>
  <si>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</si>
  <si>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</si>
  <si>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</si>
  <si>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</si>
  <si>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</si>
  <si>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</si>
  <si>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</si>
  <si>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</si>
  <si>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</si>
  <si>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</si>
  <si>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</si>
  <si>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</si>
  <si>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</si>
  <si>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</si>
  <si>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</si>
  <si>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</si>
  <si>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</si>
  <si>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</si>
  <si>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</si>
  <si>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</si>
  <si>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</si>
  <si>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</si>
  <si>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</si>
  <si>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</si>
  <si>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</si>
  <si>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</si>
  <si>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</si>
  <si>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</si>
  <si>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</si>
  <si>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</si>
  <si>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</si>
  <si>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Supplying &amp; drawing following sizes of FRLS PVC insulated copper conductor, single core cable in  the existing surface / recessed steel / PVC conduit as reqd.</t>
  </si>
  <si>
    <t>1 x 1.5 Sq.mm..</t>
  </si>
  <si>
    <t>3 x 1.5 Sq.mm..</t>
  </si>
  <si>
    <t>Supply, fixing,  following modular type switch / socket on existing modular plate &amp; switch box including connectins but excluding modular plate etc. as reqd.</t>
  </si>
  <si>
    <t>5/6 Amp switch</t>
  </si>
  <si>
    <t>Supply / fixing , testing &amp; commissioning of 12W  LED. Slimmest recess com surface mounted round LED panel al. die cast body with premium diffuser to ensure glare free as required complete  LED makeHavells or its equivalent make etc as reqd</t>
  </si>
  <si>
    <t>Dismantling, disconnecting old damaged unserviceable fl fitting/ exhaust fan/ ceiling fan/ bulkhead fitting with bracket etc. as reqd. and depositing in sectional store.</t>
  </si>
  <si>
    <t>Dismantling and refixing of switch / socket /regulator I/c cleaning, connecting, commissioning etc as reqd.</t>
  </si>
  <si>
    <t xml:space="preserve">Supplying and fixing two module stepped type electronic fan regulator on the existing modular plate switch box including connections but excluding modular plate etc. as required. 
</t>
  </si>
  <si>
    <t>Mtr.</t>
  </si>
  <si>
    <t>Nos.</t>
  </si>
  <si>
    <t>item6</t>
  </si>
  <si>
    <t>item7</t>
  </si>
  <si>
    <t>item8</t>
  </si>
  <si>
    <t>item9</t>
  </si>
  <si>
    <t>Name of Work: Repairing/replacement of old defective and damaged PL fittings with LED lights in Parking area,Ground  floor  to six floor at Faculty Apartment  A and B block .</t>
  </si>
  <si>
    <t>Tender Inviting Authority: Executive Engineer (Elect. &amp; AC)</t>
  </si>
  <si>
    <t>Contract No:     60/ IWD/ED/402            Dated: 28.09.2021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</si>
</sst>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Times New Roman"/>
      <family val="1"/>
    </font>
    <font>
      <b/>
      <sz val="12"/>
      <name val="Times New Roman"/>
      <family val="1"/>
    </font>
    <font>
      <b/>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rgb="FF000000"/>
      <name val="Times New Roman"/>
      <family val="1"/>
    </font>
    <font>
      <sz val="12"/>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2" fillId="0" borderId="14"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0" fontId="70" fillId="0" borderId="13" xfId="58" applyNumberFormat="1" applyFont="1" applyFill="1" applyBorder="1" applyAlignment="1">
      <alignment horizontal="left" vertical="top" wrapText="1" readingOrder="1"/>
      <protection/>
    </xf>
    <xf numFmtId="0" fontId="15" fillId="0" borderId="13" xfId="58" applyNumberFormat="1" applyFont="1" applyFill="1" applyBorder="1" applyAlignment="1">
      <alignment vertical="top"/>
      <protection/>
    </xf>
    <xf numFmtId="0" fontId="16" fillId="0" borderId="13" xfId="57" applyNumberFormat="1" applyFont="1" applyFill="1" applyBorder="1" applyAlignment="1" applyProtection="1">
      <alignment horizontal="right" vertical="top"/>
      <protection/>
    </xf>
    <xf numFmtId="0" fontId="15" fillId="0" borderId="13" xfId="57" applyNumberFormat="1" applyFont="1" applyFill="1" applyBorder="1" applyAlignment="1">
      <alignment vertical="top"/>
      <protection/>
    </xf>
    <xf numFmtId="0" fontId="16" fillId="0" borderId="13" xfId="57" applyNumberFormat="1" applyFont="1" applyFill="1" applyBorder="1" applyAlignment="1" applyProtection="1">
      <alignment horizontal="left" vertical="top"/>
      <protection locked="0"/>
    </xf>
    <xf numFmtId="0" fontId="15" fillId="0" borderId="13" xfId="57" applyNumberFormat="1" applyFont="1" applyFill="1" applyBorder="1" applyAlignment="1" applyProtection="1">
      <alignment vertical="top"/>
      <protection/>
    </xf>
    <xf numFmtId="0" fontId="16" fillId="0" borderId="17" xfId="57" applyNumberFormat="1" applyFont="1" applyFill="1" applyBorder="1" applyAlignment="1" applyProtection="1">
      <alignment horizontal="right" vertical="top"/>
      <protection locked="0"/>
    </xf>
    <xf numFmtId="0" fontId="16" fillId="0" borderId="18" xfId="57" applyNumberFormat="1" applyFont="1" applyFill="1" applyBorder="1" applyAlignment="1" applyProtection="1">
      <alignment horizontal="center" vertical="top" wrapText="1"/>
      <protection/>
    </xf>
    <xf numFmtId="0" fontId="16" fillId="0" borderId="18" xfId="57" applyNumberFormat="1" applyFont="1" applyFill="1" applyBorder="1" applyAlignment="1">
      <alignment horizontal="center" vertical="top" wrapText="1"/>
      <protection/>
    </xf>
    <xf numFmtId="0" fontId="16" fillId="0" borderId="13" xfId="57" applyNumberFormat="1" applyFont="1" applyFill="1" applyBorder="1" applyAlignment="1">
      <alignment horizontal="center" vertical="top" wrapText="1"/>
      <protection/>
    </xf>
    <xf numFmtId="0" fontId="16" fillId="0" borderId="19" xfId="58" applyNumberFormat="1" applyFont="1" applyFill="1" applyBorder="1" applyAlignment="1">
      <alignment horizontal="right" vertical="top"/>
      <protection/>
    </xf>
    <xf numFmtId="172" fontId="16" fillId="0" borderId="19" xfId="58" applyNumberFormat="1" applyFont="1" applyFill="1" applyBorder="1" applyAlignment="1">
      <alignment horizontal="right" vertical="top"/>
      <protection/>
    </xf>
    <xf numFmtId="0" fontId="15" fillId="0" borderId="13" xfId="58" applyNumberFormat="1" applyFont="1" applyFill="1" applyBorder="1" applyAlignment="1">
      <alignment vertical="top" wrapText="1"/>
      <protection/>
    </xf>
    <xf numFmtId="2" fontId="15" fillId="0" borderId="13" xfId="58" applyNumberFormat="1" applyFont="1" applyFill="1" applyBorder="1" applyAlignment="1">
      <alignment vertical="top"/>
      <protection/>
    </xf>
    <xf numFmtId="0" fontId="16" fillId="0" borderId="13" xfId="57" applyNumberFormat="1" applyFont="1" applyFill="1" applyBorder="1" applyAlignment="1" applyProtection="1">
      <alignment horizontal="right" vertical="top"/>
      <protection locked="0"/>
    </xf>
    <xf numFmtId="2" fontId="16" fillId="33" borderId="13" xfId="57" applyNumberFormat="1" applyFont="1" applyFill="1" applyBorder="1" applyAlignment="1" applyProtection="1">
      <alignment horizontal="right" vertical="top"/>
      <protection locked="0"/>
    </xf>
    <xf numFmtId="172" fontId="16" fillId="0" borderId="13" xfId="57" applyNumberFormat="1" applyFont="1" applyFill="1" applyBorder="1" applyAlignment="1" applyProtection="1">
      <alignment horizontal="right" vertical="top"/>
      <protection locked="0"/>
    </xf>
    <xf numFmtId="172" fontId="16" fillId="0" borderId="11" xfId="57" applyNumberFormat="1" applyFont="1" applyFill="1" applyBorder="1" applyAlignment="1" applyProtection="1">
      <alignment horizontal="center" vertical="top" wrapText="1"/>
      <protection/>
    </xf>
    <xf numFmtId="172" fontId="16" fillId="0" borderId="11" xfId="57" applyNumberFormat="1" applyFont="1" applyFill="1" applyBorder="1" applyAlignment="1">
      <alignment horizontal="center" vertical="top" wrapText="1"/>
      <protection/>
    </xf>
    <xf numFmtId="172" fontId="16" fillId="0" borderId="13" xfId="57" applyNumberFormat="1" applyFont="1" applyFill="1" applyBorder="1" applyAlignment="1">
      <alignment horizontal="center" vertical="top" wrapText="1"/>
      <protection/>
    </xf>
    <xf numFmtId="2" fontId="16" fillId="0" borderId="19" xfId="58" applyNumberFormat="1" applyFont="1" applyFill="1" applyBorder="1" applyAlignment="1">
      <alignment horizontal="right" vertical="top"/>
      <protection/>
    </xf>
    <xf numFmtId="0" fontId="16" fillId="0" borderId="13" xfId="58" applyNumberFormat="1" applyFont="1" applyFill="1" applyBorder="1" applyAlignment="1">
      <alignment horizontal="left" vertical="top"/>
      <protection/>
    </xf>
    <xf numFmtId="0" fontId="16" fillId="0" borderId="10" xfId="58" applyNumberFormat="1" applyFont="1" applyFill="1" applyBorder="1" applyAlignment="1">
      <alignment horizontal="left" vertical="top"/>
      <protection/>
    </xf>
    <xf numFmtId="0" fontId="15" fillId="0" borderId="12" xfId="58" applyNumberFormat="1" applyFont="1" applyFill="1" applyBorder="1" applyAlignment="1">
      <alignment vertical="top"/>
      <protection/>
    </xf>
    <xf numFmtId="0" fontId="15" fillId="0" borderId="20" xfId="58" applyNumberFormat="1" applyFont="1" applyFill="1" applyBorder="1" applyAlignment="1">
      <alignment vertical="top"/>
      <protection/>
    </xf>
    <xf numFmtId="0" fontId="17" fillId="0" borderId="14" xfId="58" applyNumberFormat="1" applyFont="1" applyFill="1" applyBorder="1" applyAlignment="1">
      <alignment vertical="top"/>
      <protection/>
    </xf>
    <xf numFmtId="0" fontId="15" fillId="0" borderId="14" xfId="58" applyNumberFormat="1" applyFont="1" applyFill="1" applyBorder="1" applyAlignment="1">
      <alignment vertical="top"/>
      <protection/>
    </xf>
    <xf numFmtId="172" fontId="15" fillId="0" borderId="0" xfId="57" applyNumberFormat="1" applyFont="1" applyFill="1" applyAlignment="1">
      <alignment vertical="top"/>
      <protection/>
    </xf>
    <xf numFmtId="2" fontId="17" fillId="0" borderId="13" xfId="58" applyNumberFormat="1" applyFont="1" applyFill="1" applyBorder="1" applyAlignment="1">
      <alignment vertical="top"/>
      <protection/>
    </xf>
    <xf numFmtId="0" fontId="15" fillId="0" borderId="13" xfId="0" applyFont="1" applyFill="1" applyBorder="1" applyAlignment="1" applyProtection="1">
      <alignment horizontal="center" vertical="top" wrapText="1"/>
      <protection/>
    </xf>
    <xf numFmtId="0" fontId="15" fillId="0" borderId="13" xfId="0" applyFont="1" applyFill="1" applyBorder="1" applyAlignment="1" applyProtection="1">
      <alignment horizontal="justify" vertical="top" wrapText="1"/>
      <protection/>
    </xf>
    <xf numFmtId="2" fontId="15" fillId="0" borderId="13" xfId="0" applyNumberFormat="1" applyFont="1" applyFill="1" applyBorder="1" applyAlignment="1" applyProtection="1">
      <alignment horizontal="center" vertical="top" wrapText="1"/>
      <protection/>
    </xf>
    <xf numFmtId="0" fontId="15" fillId="0" borderId="13" xfId="0" applyFont="1" applyFill="1" applyBorder="1" applyAlignment="1" applyProtection="1">
      <alignment horizontal="center" vertical="top"/>
      <protection/>
    </xf>
    <xf numFmtId="0" fontId="71" fillId="0" borderId="13" xfId="0" applyFont="1" applyFill="1" applyBorder="1" applyAlignment="1" applyProtection="1">
      <alignment horizontal="justify" vertical="top"/>
      <protection/>
    </xf>
    <xf numFmtId="2" fontId="15" fillId="0" borderId="13" xfId="0" applyNumberFormat="1" applyFont="1" applyFill="1" applyBorder="1" applyAlignment="1" applyProtection="1">
      <alignment horizontal="center" vertical="top"/>
      <protection/>
    </xf>
    <xf numFmtId="0" fontId="71" fillId="0" borderId="13" xfId="0" applyFont="1" applyFill="1" applyBorder="1" applyAlignment="1" applyProtection="1">
      <alignment horizontal="justify" vertical="top" wrapText="1"/>
      <protection/>
    </xf>
    <xf numFmtId="0" fontId="15" fillId="0" borderId="13" xfId="0" applyFont="1" applyFill="1" applyBorder="1" applyAlignment="1">
      <alignment horizontal="center" vertical="top"/>
    </xf>
    <xf numFmtId="0" fontId="71"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xf>
    <xf numFmtId="2" fontId="15" fillId="0" borderId="13" xfId="0" applyNumberFormat="1" applyFont="1" applyFill="1" applyBorder="1" applyAlignment="1">
      <alignment horizontal="center" vertical="top" wrapText="1"/>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5"/>
  <sheetViews>
    <sheetView showGridLines="0" zoomScale="73" zoomScaleNormal="73" zoomScalePageLayoutView="0" workbookViewId="0" topLeftCell="A1">
      <selection activeCell="M14" sqref="M14:M15"/>
    </sheetView>
  </sheetViews>
  <sheetFormatPr defaultColWidth="9.140625" defaultRowHeight="15"/>
  <cols>
    <col min="1" max="1" width="15.421875" style="35" customWidth="1"/>
    <col min="2" max="2" width="47.8515625" style="35" customWidth="1"/>
    <col min="3" max="3" width="16.28125" style="35" hidden="1" customWidth="1"/>
    <col min="4" max="4" width="14.57421875" style="35" customWidth="1"/>
    <col min="5" max="5" width="11.28125" style="35"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19.00390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88" t="str">
        <f>B2&amp;" BoQ"</f>
        <v>Item Rate BoQ</v>
      </c>
      <c r="B1" s="88"/>
      <c r="C1" s="88"/>
      <c r="D1" s="88"/>
      <c r="E1" s="88"/>
      <c r="F1" s="88"/>
      <c r="G1" s="88"/>
      <c r="H1" s="88"/>
      <c r="I1" s="88"/>
      <c r="J1" s="88"/>
      <c r="K1" s="88"/>
      <c r="L1" s="88"/>
      <c r="O1" s="2"/>
      <c r="P1" s="2"/>
      <c r="Q1" s="3"/>
      <c r="IE1" s="3"/>
      <c r="IF1" s="3"/>
      <c r="IG1" s="3"/>
      <c r="IH1" s="3"/>
      <c r="II1" s="3"/>
    </row>
    <row r="2" spans="1:17" s="1" customFormat="1" ht="25.5" customHeight="1" hidden="1">
      <c r="A2" s="4" t="s">
        <v>3</v>
      </c>
      <c r="B2" s="4" t="s">
        <v>4</v>
      </c>
      <c r="C2" s="41" t="s">
        <v>5</v>
      </c>
      <c r="D2" s="4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9" t="s">
        <v>71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7"/>
      <c r="IF4" s="7"/>
      <c r="IG4" s="7"/>
      <c r="IH4" s="7"/>
      <c r="II4" s="7"/>
    </row>
    <row r="5" spans="1:243" s="6" customFormat="1" ht="30.75" customHeight="1">
      <c r="A5" s="89" t="s">
        <v>70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7"/>
      <c r="IF5" s="7"/>
      <c r="IG5" s="7"/>
      <c r="IH5" s="7"/>
      <c r="II5" s="7"/>
    </row>
    <row r="6" spans="1:243" s="6" customFormat="1" ht="30.75" customHeight="1">
      <c r="A6" s="89" t="s">
        <v>72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7"/>
      <c r="IF6" s="7"/>
      <c r="IG6" s="7"/>
      <c r="IH6" s="7"/>
      <c r="II6" s="7"/>
    </row>
    <row r="7" spans="1:243" s="6" customFormat="1" ht="29.25" customHeight="1" hidden="1">
      <c r="A7" s="90" t="s">
        <v>10</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7"/>
      <c r="IF7" s="7"/>
      <c r="IG7" s="7"/>
      <c r="IH7" s="7"/>
      <c r="II7" s="7"/>
    </row>
    <row r="8" spans="1:243" s="9" customFormat="1" ht="61.5" customHeight="1">
      <c r="A8" s="8" t="s">
        <v>51</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10"/>
      <c r="IF8" s="10"/>
      <c r="IG8" s="10"/>
      <c r="IH8" s="10"/>
      <c r="II8" s="10"/>
    </row>
    <row r="9" spans="1:243" s="11" customFormat="1" ht="61.5" customHeight="1">
      <c r="A9" s="82" t="s">
        <v>11</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3.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0" customFormat="1" ht="75.75" customHeight="1">
      <c r="A13" s="71">
        <v>1</v>
      </c>
      <c r="B13" s="72" t="s">
        <v>55</v>
      </c>
      <c r="C13" s="42" t="s">
        <v>35</v>
      </c>
      <c r="D13" s="73"/>
      <c r="E13" s="73"/>
      <c r="F13" s="43"/>
      <c r="G13" s="44"/>
      <c r="H13" s="44"/>
      <c r="I13" s="43"/>
      <c r="J13" s="45"/>
      <c r="K13" s="46"/>
      <c r="L13" s="46"/>
      <c r="M13" s="47"/>
      <c r="N13" s="48"/>
      <c r="O13" s="48"/>
      <c r="P13" s="49"/>
      <c r="Q13" s="48"/>
      <c r="R13" s="48"/>
      <c r="S13" s="50"/>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2"/>
      <c r="BB13" s="53"/>
      <c r="BC13" s="54"/>
      <c r="IE13" s="21">
        <v>1</v>
      </c>
      <c r="IF13" s="21" t="s">
        <v>34</v>
      </c>
      <c r="IG13" s="21" t="s">
        <v>35</v>
      </c>
      <c r="IH13" s="21">
        <v>10</v>
      </c>
      <c r="II13" s="21" t="s">
        <v>36</v>
      </c>
    </row>
    <row r="14" spans="1:243" s="20" customFormat="1" ht="34.5" customHeight="1">
      <c r="A14" s="71">
        <v>1.1</v>
      </c>
      <c r="B14" s="72" t="s">
        <v>56</v>
      </c>
      <c r="C14" s="42" t="s">
        <v>41</v>
      </c>
      <c r="D14" s="73">
        <v>50</v>
      </c>
      <c r="E14" s="73" t="s">
        <v>64</v>
      </c>
      <c r="F14" s="55">
        <v>100</v>
      </c>
      <c r="G14" s="56"/>
      <c r="H14" s="44"/>
      <c r="I14" s="43" t="s">
        <v>38</v>
      </c>
      <c r="J14" s="45">
        <f aca="true" t="shared" si="0" ref="J14:J21">IF(I14="Less(-)",-1,1)</f>
        <v>1</v>
      </c>
      <c r="K14" s="46" t="s">
        <v>48</v>
      </c>
      <c r="L14" s="46" t="s">
        <v>7</v>
      </c>
      <c r="M14" s="57"/>
      <c r="N14" s="58"/>
      <c r="O14" s="58"/>
      <c r="P14" s="59"/>
      <c r="Q14" s="58"/>
      <c r="R14" s="58"/>
      <c r="S14" s="60"/>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total_amount_ba($B$2,$D$2,D14,F14,J14,K14,M14)</f>
        <v>0</v>
      </c>
      <c r="BB14" s="62">
        <f>BA14+SUM(N14:AZ14)</f>
        <v>0</v>
      </c>
      <c r="BC14" s="54" t="str">
        <f>SpellNumber(L14,BB14)</f>
        <v>INR Zero Only</v>
      </c>
      <c r="IE14" s="21">
        <v>1.01</v>
      </c>
      <c r="IF14" s="21" t="s">
        <v>39</v>
      </c>
      <c r="IG14" s="21" t="s">
        <v>35</v>
      </c>
      <c r="IH14" s="21">
        <v>123.223</v>
      </c>
      <c r="II14" s="21" t="s">
        <v>37</v>
      </c>
    </row>
    <row r="15" spans="1:243" s="20" customFormat="1" ht="38.25" customHeight="1">
      <c r="A15" s="71">
        <v>1.2</v>
      </c>
      <c r="B15" s="72" t="s">
        <v>57</v>
      </c>
      <c r="C15" s="42" t="s">
        <v>42</v>
      </c>
      <c r="D15" s="73">
        <v>100</v>
      </c>
      <c r="E15" s="73" t="s">
        <v>64</v>
      </c>
      <c r="F15" s="55">
        <v>100</v>
      </c>
      <c r="G15" s="56"/>
      <c r="H15" s="56"/>
      <c r="I15" s="43" t="s">
        <v>38</v>
      </c>
      <c r="J15" s="45">
        <f>IF(I15="Less(-)",-1,1)</f>
        <v>1</v>
      </c>
      <c r="K15" s="46" t="s">
        <v>48</v>
      </c>
      <c r="L15" s="46" t="s">
        <v>7</v>
      </c>
      <c r="M15" s="57"/>
      <c r="N15" s="58"/>
      <c r="O15" s="58"/>
      <c r="P15" s="59"/>
      <c r="Q15" s="58"/>
      <c r="R15" s="58"/>
      <c r="S15" s="60"/>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total_amount_ba($B$2,$D$2,D15,F15,J15,K15,M15)</f>
        <v>0</v>
      </c>
      <c r="BB15" s="62">
        <f>BA15+SUM(N15:AZ15)</f>
        <v>0</v>
      </c>
      <c r="BC15" s="54" t="str">
        <f>SpellNumber(L15,BB15)</f>
        <v>INR Zero Only</v>
      </c>
      <c r="IE15" s="21">
        <v>1.02</v>
      </c>
      <c r="IF15" s="21" t="s">
        <v>40</v>
      </c>
      <c r="IG15" s="21" t="s">
        <v>41</v>
      </c>
      <c r="IH15" s="21">
        <v>213</v>
      </c>
      <c r="II15" s="21" t="s">
        <v>37</v>
      </c>
    </row>
    <row r="16" spans="1:243" s="20" customFormat="1" ht="75" customHeight="1">
      <c r="A16" s="74">
        <v>2</v>
      </c>
      <c r="B16" s="75" t="s">
        <v>58</v>
      </c>
      <c r="C16" s="42" t="s">
        <v>44</v>
      </c>
      <c r="D16" s="73"/>
      <c r="E16" s="73"/>
      <c r="F16" s="43"/>
      <c r="G16" s="44"/>
      <c r="H16" s="44"/>
      <c r="I16" s="43"/>
      <c r="J16" s="45"/>
      <c r="K16" s="46"/>
      <c r="L16" s="46"/>
      <c r="M16" s="47"/>
      <c r="N16" s="48"/>
      <c r="O16" s="48"/>
      <c r="P16" s="49"/>
      <c r="Q16" s="48"/>
      <c r="R16" s="48"/>
      <c r="S16" s="50"/>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2"/>
      <c r="BB16" s="53"/>
      <c r="BC16" s="54"/>
      <c r="IE16" s="21">
        <v>2</v>
      </c>
      <c r="IF16" s="21" t="s">
        <v>34</v>
      </c>
      <c r="IG16" s="21" t="s">
        <v>42</v>
      </c>
      <c r="IH16" s="21">
        <v>10</v>
      </c>
      <c r="II16" s="21" t="s">
        <v>37</v>
      </c>
    </row>
    <row r="17" spans="1:243" s="20" customFormat="1" ht="48" customHeight="1">
      <c r="A17" s="74">
        <v>2.1</v>
      </c>
      <c r="B17" s="75" t="s">
        <v>59</v>
      </c>
      <c r="C17" s="42" t="s">
        <v>45</v>
      </c>
      <c r="D17" s="76">
        <v>30</v>
      </c>
      <c r="E17" s="73" t="s">
        <v>65</v>
      </c>
      <c r="F17" s="55">
        <v>10</v>
      </c>
      <c r="G17" s="56"/>
      <c r="H17" s="56"/>
      <c r="I17" s="43" t="s">
        <v>38</v>
      </c>
      <c r="J17" s="45">
        <f>IF(I17="Less(-)",-1,1)</f>
        <v>1</v>
      </c>
      <c r="K17" s="46" t="s">
        <v>48</v>
      </c>
      <c r="L17" s="46" t="s">
        <v>7</v>
      </c>
      <c r="M17" s="57"/>
      <c r="N17" s="58"/>
      <c r="O17" s="58"/>
      <c r="P17" s="59"/>
      <c r="Q17" s="58"/>
      <c r="R17" s="58"/>
      <c r="S17" s="60"/>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2">
        <f>total_amount_ba($B$2,$D$2,D17,F17,J17,K17,M17)</f>
        <v>0</v>
      </c>
      <c r="BB17" s="62">
        <f>BA17+SUM(N17:AZ17)</f>
        <v>0</v>
      </c>
      <c r="BC17" s="54" t="str">
        <f>SpellNumber(L17,BB17)</f>
        <v>INR Zero Only</v>
      </c>
      <c r="IE17" s="21">
        <v>3</v>
      </c>
      <c r="IF17" s="21" t="s">
        <v>43</v>
      </c>
      <c r="IG17" s="21" t="s">
        <v>44</v>
      </c>
      <c r="IH17" s="21">
        <v>10</v>
      </c>
      <c r="II17" s="21" t="s">
        <v>37</v>
      </c>
    </row>
    <row r="18" spans="1:243" s="20" customFormat="1" ht="92.25" customHeight="1">
      <c r="A18" s="71">
        <v>3</v>
      </c>
      <c r="B18" s="75" t="s">
        <v>60</v>
      </c>
      <c r="C18" s="42" t="s">
        <v>66</v>
      </c>
      <c r="D18" s="73">
        <v>118</v>
      </c>
      <c r="E18" s="73" t="s">
        <v>65</v>
      </c>
      <c r="F18" s="55">
        <v>10</v>
      </c>
      <c r="G18" s="56"/>
      <c r="H18" s="56"/>
      <c r="I18" s="43" t="s">
        <v>38</v>
      </c>
      <c r="J18" s="45">
        <f>IF(I18="Less(-)",-1,1)</f>
        <v>1</v>
      </c>
      <c r="K18" s="46" t="s">
        <v>48</v>
      </c>
      <c r="L18" s="46" t="s">
        <v>7</v>
      </c>
      <c r="M18" s="57"/>
      <c r="N18" s="58"/>
      <c r="O18" s="58"/>
      <c r="P18" s="59"/>
      <c r="Q18" s="58"/>
      <c r="R18" s="58"/>
      <c r="S18" s="60"/>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2">
        <f>total_amount_ba($B$2,$D$2,D18,F18,J18,K18,M18)</f>
        <v>0</v>
      </c>
      <c r="BB18" s="62">
        <f>BA18+SUM(N18:AZ18)</f>
        <v>0</v>
      </c>
      <c r="BC18" s="54" t="str">
        <f>SpellNumber(L18,BB18)</f>
        <v>INR Zero Only</v>
      </c>
      <c r="IE18" s="21">
        <v>1.01</v>
      </c>
      <c r="IF18" s="21" t="s">
        <v>39</v>
      </c>
      <c r="IG18" s="21" t="s">
        <v>35</v>
      </c>
      <c r="IH18" s="21">
        <v>123.223</v>
      </c>
      <c r="II18" s="21" t="s">
        <v>37</v>
      </c>
    </row>
    <row r="19" spans="1:243" s="20" customFormat="1" ht="63" customHeight="1">
      <c r="A19" s="74">
        <v>4</v>
      </c>
      <c r="B19" s="77" t="s">
        <v>61</v>
      </c>
      <c r="C19" s="42" t="s">
        <v>67</v>
      </c>
      <c r="D19" s="73">
        <v>118</v>
      </c>
      <c r="E19" s="73" t="s">
        <v>65</v>
      </c>
      <c r="F19" s="55">
        <v>100</v>
      </c>
      <c r="G19" s="56"/>
      <c r="H19" s="56"/>
      <c r="I19" s="43" t="s">
        <v>38</v>
      </c>
      <c r="J19" s="45">
        <f t="shared" si="0"/>
        <v>1</v>
      </c>
      <c r="K19" s="46" t="s">
        <v>48</v>
      </c>
      <c r="L19" s="46" t="s">
        <v>7</v>
      </c>
      <c r="M19" s="57"/>
      <c r="N19" s="58"/>
      <c r="O19" s="58"/>
      <c r="P19" s="59"/>
      <c r="Q19" s="58"/>
      <c r="R19" s="58"/>
      <c r="S19" s="60"/>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2">
        <f>total_amount_ba($B$2,$D$2,D19,F19,J19,K19,M19)</f>
        <v>0</v>
      </c>
      <c r="BB19" s="62">
        <f>BA19+SUM(N19:AZ19)</f>
        <v>0</v>
      </c>
      <c r="BC19" s="54" t="str">
        <f>SpellNumber(L19,BB19)</f>
        <v>INR Zero Only</v>
      </c>
      <c r="IE19" s="21">
        <v>1.02</v>
      </c>
      <c r="IF19" s="21" t="s">
        <v>40</v>
      </c>
      <c r="IG19" s="21" t="s">
        <v>41</v>
      </c>
      <c r="IH19" s="21">
        <v>213</v>
      </c>
      <c r="II19" s="21" t="s">
        <v>37</v>
      </c>
    </row>
    <row r="20" spans="1:243" s="20" customFormat="1" ht="58.5" customHeight="1">
      <c r="A20" s="71">
        <v>5</v>
      </c>
      <c r="B20" s="77" t="s">
        <v>62</v>
      </c>
      <c r="C20" s="42" t="s">
        <v>68</v>
      </c>
      <c r="D20" s="73">
        <v>15</v>
      </c>
      <c r="E20" s="73" t="s">
        <v>65</v>
      </c>
      <c r="F20" s="55">
        <v>10</v>
      </c>
      <c r="G20" s="56"/>
      <c r="H20" s="56"/>
      <c r="I20" s="43" t="s">
        <v>38</v>
      </c>
      <c r="J20" s="45">
        <f t="shared" si="0"/>
        <v>1</v>
      </c>
      <c r="K20" s="46" t="s">
        <v>48</v>
      </c>
      <c r="L20" s="46" t="s">
        <v>7</v>
      </c>
      <c r="M20" s="57"/>
      <c r="N20" s="58"/>
      <c r="O20" s="58"/>
      <c r="P20" s="59"/>
      <c r="Q20" s="58"/>
      <c r="R20" s="58"/>
      <c r="S20" s="60"/>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2">
        <f>total_amount_ba($B$2,$D$2,D20,F20,J20,K20,M20)</f>
        <v>0</v>
      </c>
      <c r="BB20" s="62">
        <f>BA20+SUM(N20:AZ20)</f>
        <v>0</v>
      </c>
      <c r="BC20" s="54" t="str">
        <f>SpellNumber(L20,BB20)</f>
        <v>INR Zero Only</v>
      </c>
      <c r="IE20" s="21">
        <v>2</v>
      </c>
      <c r="IF20" s="21" t="s">
        <v>34</v>
      </c>
      <c r="IG20" s="21" t="s">
        <v>42</v>
      </c>
      <c r="IH20" s="21">
        <v>10</v>
      </c>
      <c r="II20" s="21" t="s">
        <v>37</v>
      </c>
    </row>
    <row r="21" spans="1:243" s="20" customFormat="1" ht="72" customHeight="1">
      <c r="A21" s="78">
        <v>6</v>
      </c>
      <c r="B21" s="79" t="s">
        <v>63</v>
      </c>
      <c r="C21" s="42" t="s">
        <v>69</v>
      </c>
      <c r="D21" s="80">
        <v>20</v>
      </c>
      <c r="E21" s="81" t="s">
        <v>65</v>
      </c>
      <c r="F21" s="55">
        <v>10</v>
      </c>
      <c r="G21" s="56"/>
      <c r="H21" s="56"/>
      <c r="I21" s="43" t="s">
        <v>38</v>
      </c>
      <c r="J21" s="45">
        <f t="shared" si="0"/>
        <v>1</v>
      </c>
      <c r="K21" s="46" t="s">
        <v>48</v>
      </c>
      <c r="L21" s="46" t="s">
        <v>7</v>
      </c>
      <c r="M21" s="57"/>
      <c r="N21" s="58"/>
      <c r="O21" s="58"/>
      <c r="P21" s="59"/>
      <c r="Q21" s="58"/>
      <c r="R21" s="58"/>
      <c r="S21" s="60"/>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2">
        <f>total_amount_ba($B$2,$D$2,D21,F21,J21,K21,M21)</f>
        <v>0</v>
      </c>
      <c r="BB21" s="62">
        <f>BA21+SUM(N21:AZ21)</f>
        <v>0</v>
      </c>
      <c r="BC21" s="54" t="str">
        <f>SpellNumber(L21,BB21)</f>
        <v>INR Zero Only</v>
      </c>
      <c r="IE21" s="21">
        <v>3</v>
      </c>
      <c r="IF21" s="21" t="s">
        <v>43</v>
      </c>
      <c r="IG21" s="21" t="s">
        <v>44</v>
      </c>
      <c r="IH21" s="21">
        <v>10</v>
      </c>
      <c r="II21" s="21" t="s">
        <v>37</v>
      </c>
    </row>
    <row r="22" spans="1:243" s="20" customFormat="1" ht="33" customHeight="1">
      <c r="A22" s="63" t="s">
        <v>46</v>
      </c>
      <c r="B22" s="64"/>
      <c r="C22" s="65"/>
      <c r="D22" s="66"/>
      <c r="E22" s="66"/>
      <c r="F22" s="66"/>
      <c r="G22" s="66"/>
      <c r="H22" s="67"/>
      <c r="I22" s="67"/>
      <c r="J22" s="67"/>
      <c r="K22" s="67"/>
      <c r="L22" s="68"/>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70">
        <f>SUM(BA13:BA21)</f>
        <v>0</v>
      </c>
      <c r="BB22" s="70">
        <f>SUM(BB13:BB21)</f>
        <v>0</v>
      </c>
      <c r="BC22" s="54" t="str">
        <f>SpellNumber($E$2,BB22)</f>
        <v>INR Zero Only</v>
      </c>
      <c r="IE22" s="21">
        <v>4</v>
      </c>
      <c r="IF22" s="21" t="s">
        <v>40</v>
      </c>
      <c r="IG22" s="21" t="s">
        <v>45</v>
      </c>
      <c r="IH22" s="21">
        <v>10</v>
      </c>
      <c r="II22" s="21" t="s">
        <v>37</v>
      </c>
    </row>
    <row r="23" spans="1:243" s="33" customFormat="1" ht="39" customHeight="1" hidden="1">
      <c r="A23" s="23" t="s">
        <v>50</v>
      </c>
      <c r="B23" s="24"/>
      <c r="C23" s="25"/>
      <c r="D23" s="26"/>
      <c r="E23" s="27" t="s">
        <v>47</v>
      </c>
      <c r="F23" s="40"/>
      <c r="G23" s="28"/>
      <c r="H23" s="29"/>
      <c r="I23" s="29"/>
      <c r="J23" s="29"/>
      <c r="K23" s="30"/>
      <c r="L23" s="31"/>
      <c r="M23" s="32"/>
      <c r="O23" s="20"/>
      <c r="P23" s="20"/>
      <c r="Q23" s="20"/>
      <c r="R23" s="20"/>
      <c r="S23" s="20"/>
      <c r="BA23" s="38">
        <f>IF(ISBLANK(F23),0,IF(E23="Excess (+)",ROUND(BA22+(BA22*F23),2),IF(E23="Less (-)",ROUND(BA22+(BA22*F23*(-1)),2),0)))</f>
        <v>0</v>
      </c>
      <c r="BB23" s="39">
        <f>ROUND(BA23,0)</f>
        <v>0</v>
      </c>
      <c r="BC23" s="19" t="str">
        <f>SpellNumber(L23,BB23)</f>
        <v> Zero Only</v>
      </c>
      <c r="IE23" s="34"/>
      <c r="IF23" s="34"/>
      <c r="IG23" s="34"/>
      <c r="IH23" s="34"/>
      <c r="II23" s="34"/>
    </row>
    <row r="24" spans="1:243" s="33" customFormat="1" ht="51" customHeight="1">
      <c r="A24" s="22" t="s">
        <v>49</v>
      </c>
      <c r="B24" s="22"/>
      <c r="C24" s="85" t="str">
        <f>SpellNumber($E$2,BB22)</f>
        <v>INR Zero Only</v>
      </c>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7"/>
      <c r="IE24" s="34"/>
      <c r="IF24" s="34"/>
      <c r="IG24" s="34"/>
      <c r="IH24" s="34"/>
      <c r="II24" s="34"/>
    </row>
    <row r="25" spans="3:243" s="14" customFormat="1" ht="14.25">
      <c r="C25" s="35"/>
      <c r="D25" s="35"/>
      <c r="E25" s="35"/>
      <c r="F25" s="35"/>
      <c r="G25" s="35"/>
      <c r="H25" s="35"/>
      <c r="I25" s="35"/>
      <c r="J25" s="35"/>
      <c r="K25" s="35"/>
      <c r="L25" s="35"/>
      <c r="M25" s="35"/>
      <c r="O25" s="35"/>
      <c r="BA25" s="35"/>
      <c r="BC25" s="35"/>
      <c r="IE25" s="15"/>
      <c r="IF25" s="15"/>
      <c r="IG25" s="15"/>
      <c r="IH25" s="15"/>
      <c r="II25" s="15"/>
    </row>
  </sheetData>
  <sheetProtection password="EEC8" sheet="1" selectLockedCells="1"/>
  <mergeCells count="8">
    <mergeCell ref="A9:BC9"/>
    <mergeCell ref="C24:BC24"/>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list" allowBlank="1" showInputMessage="1" showErrorMessage="1" sqref="L19 L20 L13 L14 L15 L16 L17 L18 L21">
      <formula1>"INR"</formula1>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M17:M2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4" t="s">
        <v>2</v>
      </c>
      <c r="F6" s="94"/>
      <c r="G6" s="94"/>
      <c r="H6" s="94"/>
      <c r="I6" s="94"/>
      <c r="J6" s="94"/>
      <c r="K6" s="94"/>
    </row>
    <row r="7" spans="5:11" ht="14.25">
      <c r="E7" s="94"/>
      <c r="F7" s="94"/>
      <c r="G7" s="94"/>
      <c r="H7" s="94"/>
      <c r="I7" s="94"/>
      <c r="J7" s="94"/>
      <c r="K7" s="94"/>
    </row>
    <row r="8" spans="5:11" ht="14.25">
      <c r="E8" s="94"/>
      <c r="F8" s="94"/>
      <c r="G8" s="94"/>
      <c r="H8" s="94"/>
      <c r="I8" s="94"/>
      <c r="J8" s="94"/>
      <c r="K8" s="94"/>
    </row>
    <row r="9" spans="5:11" ht="14.25">
      <c r="E9" s="94"/>
      <c r="F9" s="94"/>
      <c r="G9" s="94"/>
      <c r="H9" s="94"/>
      <c r="I9" s="94"/>
      <c r="J9" s="94"/>
      <c r="K9" s="94"/>
    </row>
    <row r="10" spans="5:11" ht="14.25">
      <c r="E10" s="94"/>
      <c r="F10" s="94"/>
      <c r="G10" s="94"/>
      <c r="H10" s="94"/>
      <c r="I10" s="94"/>
      <c r="J10" s="94"/>
      <c r="K10" s="94"/>
    </row>
    <row r="11" spans="5:11" ht="14.25">
      <c r="E11" s="94"/>
      <c r="F11" s="94"/>
      <c r="G11" s="94"/>
      <c r="H11" s="94"/>
      <c r="I11" s="94"/>
      <c r="J11" s="94"/>
      <c r="K11" s="94"/>
    </row>
    <row r="12" spans="5:11" ht="14.25">
      <c r="E12" s="94"/>
      <c r="F12" s="94"/>
      <c r="G12" s="94"/>
      <c r="H12" s="94"/>
      <c r="I12" s="94"/>
      <c r="J12" s="94"/>
      <c r="K12" s="94"/>
    </row>
    <row r="13" spans="5:11" ht="14.25">
      <c r="E13" s="94"/>
      <c r="F13" s="94"/>
      <c r="G13" s="94"/>
      <c r="H13" s="94"/>
      <c r="I13" s="94"/>
      <c r="J13" s="94"/>
      <c r="K13" s="94"/>
    </row>
    <row r="14" spans="5:11" ht="14.2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2021-09-28T06:12:20Z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