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<sst xmlns="http://schemas.openxmlformats.org/spreadsheetml/2006/main" count="463" uniqueCount="150">
  <si>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</si>
  <si>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</si>
  <si>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</si>
  <si>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</si>
  <si>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</si>
  <si>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</si>
  <si>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</si>
  <si>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</si>
  <si>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</si>
  <si>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</si>
  <si>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</si>
  <si>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</si>
  <si>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</si>
  <si>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</si>
  <si>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</si>
  <si>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</si>
  <si>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</si>
  <si>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</si>
  <si>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</si>
  <si>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</si>
  <si>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</si>
  <si>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</si>
  <si>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</si>
  <si>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</si>
  <si>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</si>
  <si>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</si>
  <si>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</si>
  <si>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</si>
  <si>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</si>
  <si>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</si>
  <si>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</si>
  <si>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</si>
  <si>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</si>
  <si>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</si>
  <si>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</si>
  <si>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</si>
  <si>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</si>
  <si>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</si>
  <si>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</si>
  <si>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</si>
  <si>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</si>
  <si>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</si>
  <si>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</si>
  <si>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</si>
  <si>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</si>
  <si>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</si>
  <si>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</si>
  <si>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</si>
  <si>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</si>
  <si>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</si>
  <si>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</si>
  <si>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</si>
  <si>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</si>
  <si>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</si>
  <si>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</si>
  <si>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</si>
  <si>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</si>
  <si>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Supplying and drawing following sizes of FRLS PVC insulated copper conductor, single core cable in the existing surface/ recessed steel/ PVC conduit as required. </t>
  </si>
  <si>
    <t xml:space="preserve">3 x 1.5 sq. mm </t>
  </si>
  <si>
    <t xml:space="preserve">3 x 2.5 sq. mm </t>
  </si>
  <si>
    <t xml:space="preserve">3 x 4 sq. mm </t>
  </si>
  <si>
    <t xml:space="preserve">3 x 6 sq. mm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</si>
  <si>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</si>
  <si>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</si>
  <si>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32 mm </t>
  </si>
  <si>
    <t xml:space="preserve">Supplying and fixing following modular switch/ socket on the existing modular plate &amp; switch box including connections but excluding modular plate etc. as required. </t>
  </si>
  <si>
    <t xml:space="preserve">5/6 A switch </t>
  </si>
  <si>
    <t xml:space="preserve">15/16 A switch </t>
  </si>
  <si>
    <t xml:space="preserve">3 pin 5/6 A socket outlet </t>
  </si>
  <si>
    <t xml:space="preserve">6 pin 15/16 A socket outlet </t>
  </si>
  <si>
    <t xml:space="preserve">Supplying and fixing following size/ modules, Gl box alongwith modular base &amp; cover plate for modular switches in recess etc. as required. </t>
  </si>
  <si>
    <t xml:space="preserve">3 Module (100mmX75mm)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</si>
  <si>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</si>
  <si>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8 way ,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</si>
  <si>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</si>
  <si>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</si>
  <si>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</si>
  <si>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</si>
  <si>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Triple pole and neutral 5 A to 32 A</t>
  </si>
  <si>
    <t>Double Pole (40A-63A)</t>
  </si>
  <si>
    <t>Supply fixing connecting &amp; commissioning of following rating ISI marked 3 pin Plug top Anchor make as reqd complete.</t>
  </si>
  <si>
    <t>5 Amp</t>
  </si>
  <si>
    <t>Supply and drawing PVC insulated 3 core round copper conductor cable of following size  for connection of  equipment / exhaust fan etc as reqd.</t>
  </si>
  <si>
    <t>4.00 sq. mm</t>
  </si>
  <si>
    <t>S &amp; F following size of steel flexible pipe alongwith the accessories on surface etc as required</t>
  </si>
  <si>
    <t>25 mm</t>
  </si>
  <si>
    <t>32 mm</t>
  </si>
  <si>
    <t>Supply and fixing of 32 x 20 mm DLP mini- trunking  white-system with independent cover  etc. as required complete.</t>
  </si>
  <si>
    <t>Supplying, installation of Clip-on frame with finishing plate for 85mm cover for DLP plastic trunking 105mm x 50mm  etc. as reqd.</t>
  </si>
  <si>
    <t>3 module</t>
  </si>
  <si>
    <t>6 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</si>
  <si>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</si>
  <si>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</si>
  <si>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Dismantling, disconnecting old damaged unserviceable fl fitting/ exhaust fan/ ceiling fan/ bulkhead fitting with bracket etc. as reqd. and depositing in sectional store.</t>
  </si>
  <si>
    <t>S &amp; F metal enclosure suitable for DP/TPN  MCB / DP ELCB on surface or recessed etc as reqd.</t>
  </si>
  <si>
    <t>Supply and fixing of following LED light fixture with efficiency &gt;100 lumen/ watt, P.F. &gt;0.95, THD&lt;10%,  Electronic driver,  LED lamp, reflector, diffusser, MS body/housing holder etc. complete with all fixing accessories and lamp as required complete.</t>
  </si>
  <si>
    <t xml:space="preserve">1 X 20W Box type LED tube with fitting </t>
  </si>
  <si>
    <t>12 watt resess mounting LED light fixture</t>
  </si>
  <si>
    <t>36 watt recess mounting LED light fixture 300 x 1200 mm</t>
  </si>
  <si>
    <t>Supply and fixing testing and commissioning of  1X10 watt  LED mirror light fixture with Electronic  driver, lamp, reflector, diffusser, MS body/housing holder etc. complete with all fixing accessories and lamp as required complete.(eq. To Cropmton  cat. no.LCTLN-10-CDL).</t>
  </si>
  <si>
    <t xml:space="preserve">Supplying and fixing connecting and commissioning of AC  230/250 volts, 50 HZ, 250 mm sweep fresh air fan  including providing  nuts, bolts, mounting frame and other accessories etc.  complete  </t>
  </si>
  <si>
    <t>Point</t>
  </si>
  <si>
    <t>Metre</t>
  </si>
  <si>
    <t xml:space="preserve">No.  </t>
  </si>
  <si>
    <t>Nos.</t>
  </si>
  <si>
    <t>Meter</t>
  </si>
  <si>
    <t>Name of Work: Providing and fixing 5 A &amp; 15 A power points, net points, light &amp; fans fittings etc. at OCL 203, Electrical Engg., FB 308, BSBE Lab 1A and different labs and offices in academic area on complaint basis.</t>
  </si>
  <si>
    <t>Tender Inviting Authority: Executive Engineer (Elect. &amp; AC)</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</si>
  <si>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</si>
  <si>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</si>
  <si>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</si>
  <si>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</si>
  <si>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</si>
  <si>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</si>
  <si>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</si>
  <si>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</si>
  <si>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</si>
  <si>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</si>
  <si>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</si>
  <si>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</si>
  <si>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</si>
  <si>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</si>
  <si>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</si>
  <si>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</si>
  <si>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</si>
  <si>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</si>
  <si>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</si>
  <si>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</si>
  <si>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</si>
  <si>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</si>
  <si>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</si>
  <si>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</si>
  <si>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</si>
  <si>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</si>
  <si>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</si>
  <si>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</si>
  <si>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</si>
  <si>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</si>
  <si>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</si>
  <si>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</si>
  <si>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</si>
  <si>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</si>
  <si>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</si>
  <si>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</si>
  <si>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</si>
  <si>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</si>
  <si>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</si>
  <si>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</si>
  <si>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</si>
  <si>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Contract No:   54/IWD/ED/380       Dated: 20.09.2021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</si>
</sst>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23"/>
      <name val="Calibri"/>
      <family val="2"/>
    </font>
    <font>
      <b/>
      <u val="single"/>
      <sz val="16"/>
      <color indexed="10"/>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0"/>
      <color rgb="FF000000"/>
      <name val="Courier New"/>
      <family val="3"/>
    </font>
    <font>
      <sz val="12"/>
      <color rgb="FF000000"/>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lignment horizontal="center" vertical="top" wrapText="1"/>
      <protection/>
    </xf>
    <xf numFmtId="172"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0" fontId="62"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4"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67" fillId="0" borderId="16" xfId="57" applyNumberFormat="1" applyFont="1" applyFill="1" applyBorder="1" applyAlignment="1" applyProtection="1">
      <alignment vertical="top"/>
      <protection/>
    </xf>
    <xf numFmtId="0" fontId="14" fillId="0" borderId="17" xfId="58" applyNumberFormat="1" applyFont="1" applyFill="1" applyBorder="1" applyAlignment="1" applyProtection="1">
      <alignment vertical="center" wrapText="1"/>
      <protection locked="0"/>
    </xf>
    <xf numFmtId="0" fontId="68" fillId="33" borderId="17" xfId="58" applyNumberFormat="1" applyFont="1" applyFill="1" applyBorder="1" applyAlignment="1" applyProtection="1">
      <alignment vertical="center" wrapText="1"/>
      <protection locked="0"/>
    </xf>
    <xf numFmtId="10" fontId="69" fillId="33" borderId="17" xfId="63" applyNumberFormat="1" applyFont="1" applyFill="1" applyBorder="1" applyAlignment="1">
      <alignment horizontal="center" vertical="center"/>
    </xf>
    <xf numFmtId="0" fontId="67" fillId="0" borderId="17" xfId="58"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8" applyNumberFormat="1" applyFont="1" applyFill="1" applyBorder="1" applyAlignment="1" applyProtection="1">
      <alignment vertical="center" wrapText="1"/>
      <protection locked="0"/>
    </xf>
    <xf numFmtId="0" fontId="13" fillId="0" borderId="17" xfId="63" applyNumberFormat="1" applyFont="1" applyFill="1" applyBorder="1" applyAlignment="1" applyProtection="1">
      <alignment vertical="center" wrapText="1"/>
      <protection locked="0"/>
    </xf>
    <xf numFmtId="0" fontId="14" fillId="0" borderId="17" xfId="58" applyNumberFormat="1" applyFont="1" applyFill="1" applyBorder="1" applyAlignment="1" applyProtection="1">
      <alignment vertical="center" wrapText="1"/>
      <protection/>
    </xf>
    <xf numFmtId="172" fontId="70" fillId="0" borderId="18" xfId="58" applyNumberFormat="1" applyFont="1" applyFill="1" applyBorder="1" applyAlignment="1">
      <alignment horizontal="right" vertical="top"/>
      <protection/>
    </xf>
    <xf numFmtId="172" fontId="6" fillId="0" borderId="19" xfId="58" applyNumberFormat="1" applyFont="1" applyFill="1" applyBorder="1" applyAlignment="1">
      <alignment horizontal="right" vertical="top"/>
      <protection/>
    </xf>
    <xf numFmtId="0" fontId="3" fillId="0" borderId="20" xfId="58" applyNumberFormat="1" applyFont="1" applyFill="1" applyBorder="1" applyAlignment="1">
      <alignment vertical="top" wrapText="1"/>
      <protection/>
    </xf>
    <xf numFmtId="0"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right" vertical="top"/>
      <protection/>
    </xf>
    <xf numFmtId="172" fontId="2" fillId="0" borderId="13" xfId="58" applyNumberFormat="1" applyFont="1" applyFill="1" applyBorder="1" applyAlignment="1">
      <alignment horizontal="right" vertical="top"/>
      <protection/>
    </xf>
    <xf numFmtId="172" fontId="2" fillId="0" borderId="13" xfId="57" applyNumberFormat="1" applyFont="1" applyFill="1" applyBorder="1" applyAlignment="1" applyProtection="1">
      <alignment horizontal="center" vertical="top" wrapText="1"/>
      <protection/>
    </xf>
    <xf numFmtId="2" fontId="2" fillId="0" borderId="13" xfId="58" applyNumberFormat="1" applyFont="1" applyFill="1" applyBorder="1" applyAlignment="1">
      <alignment horizontal="right" vertical="top"/>
      <protection/>
    </xf>
    <xf numFmtId="0" fontId="6" fillId="0" borderId="13" xfId="58" applyNumberFormat="1" applyFont="1" applyFill="1" applyBorder="1" applyAlignment="1">
      <alignment vertical="top"/>
      <protection/>
    </xf>
    <xf numFmtId="172" fontId="3" fillId="0" borderId="13" xfId="57" applyNumberFormat="1" applyFont="1" applyFill="1" applyBorder="1" applyAlignment="1">
      <alignment vertical="top"/>
      <protection/>
    </xf>
    <xf numFmtId="0" fontId="71" fillId="0" borderId="13" xfId="58" applyNumberFormat="1" applyFont="1" applyFill="1" applyBorder="1" applyAlignment="1">
      <alignment horizontal="left" vertical="top" wrapText="1" readingOrder="1"/>
      <protection/>
    </xf>
    <xf numFmtId="0" fontId="15" fillId="0" borderId="13" xfId="0" applyNumberFormat="1" applyFont="1" applyFill="1" applyBorder="1" applyAlignment="1">
      <alignment horizontal="center" vertical="top"/>
    </xf>
    <xf numFmtId="0" fontId="15" fillId="0" borderId="13" xfId="0" applyFont="1" applyFill="1" applyBorder="1" applyAlignment="1">
      <alignment horizontal="justify" vertical="top" wrapText="1"/>
    </xf>
    <xf numFmtId="2" fontId="15" fillId="0" borderId="13" xfId="0" applyNumberFormat="1" applyFont="1" applyFill="1" applyBorder="1" applyAlignment="1">
      <alignment horizontal="center" vertical="top"/>
    </xf>
    <xf numFmtId="0" fontId="15" fillId="0" borderId="13" xfId="0" applyFont="1" applyFill="1" applyBorder="1" applyAlignment="1">
      <alignment horizontal="center" vertical="top"/>
    </xf>
    <xf numFmtId="0" fontId="72" fillId="0" borderId="13" xfId="0" applyNumberFormat="1" applyFont="1" applyFill="1" applyBorder="1" applyAlignment="1">
      <alignment horizontal="center" vertical="top"/>
    </xf>
    <xf numFmtId="0" fontId="72" fillId="0" borderId="13" xfId="0" applyFont="1" applyFill="1" applyBorder="1" applyAlignment="1">
      <alignment horizontal="justify" vertical="top" wrapText="1"/>
    </xf>
    <xf numFmtId="2" fontId="72" fillId="0" borderId="13" xfId="0" applyNumberFormat="1" applyFont="1" applyFill="1" applyBorder="1" applyAlignment="1">
      <alignment horizontal="center" vertical="top"/>
    </xf>
    <xf numFmtId="0" fontId="72" fillId="0" borderId="13" xfId="0"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15"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2"/>
  <sheetViews>
    <sheetView showGridLines="0" zoomScale="73" zoomScaleNormal="73" zoomScalePageLayoutView="0" workbookViewId="0" topLeftCell="A1">
      <selection activeCell="B8" sqref="B8:BC8"/>
    </sheetView>
  </sheetViews>
  <sheetFormatPr defaultColWidth="9.140625" defaultRowHeight="15"/>
  <cols>
    <col min="1" max="1" width="15.421875" style="34" customWidth="1"/>
    <col min="2" max="2" width="47.8515625" style="34" customWidth="1"/>
    <col min="3" max="3" width="13.140625" style="34" hidden="1" customWidth="1"/>
    <col min="4" max="4" width="14.57421875" style="34" customWidth="1"/>
    <col min="5" max="5" width="11.28125" style="34" customWidth="1"/>
    <col min="6" max="6" width="14.421875" style="34" hidden="1" customWidth="1"/>
    <col min="7" max="7" width="14.140625" style="34" hidden="1" customWidth="1"/>
    <col min="8" max="9" width="12.140625" style="34" hidden="1" customWidth="1"/>
    <col min="10" max="10" width="9.00390625" style="34" hidden="1" customWidth="1"/>
    <col min="11" max="11" width="19.57421875" style="34" hidden="1" customWidth="1"/>
    <col min="12" max="12" width="14.28125" style="34" hidden="1" customWidth="1"/>
    <col min="13" max="13" width="19.00390625" style="34" customWidth="1"/>
    <col min="14" max="14" width="15.28125" style="35" hidden="1" customWidth="1"/>
    <col min="15" max="15" width="14.28125" style="34" hidden="1" customWidth="1"/>
    <col min="16" max="16" width="17.28125" style="34" hidden="1" customWidth="1"/>
    <col min="17" max="17" width="18.421875" style="34" hidden="1" customWidth="1"/>
    <col min="18" max="18" width="17.421875" style="34" hidden="1" customWidth="1"/>
    <col min="19" max="19" width="14.7109375" style="34" hidden="1" customWidth="1"/>
    <col min="20" max="20" width="14.8515625" style="34" hidden="1" customWidth="1"/>
    <col min="21" max="21" width="16.421875" style="34" hidden="1" customWidth="1"/>
    <col min="22" max="22" width="13.00390625" style="34" hidden="1" customWidth="1"/>
    <col min="23" max="51" width="9.140625" style="34" hidden="1" customWidth="1"/>
    <col min="52" max="52" width="10.28125" style="34" hidden="1" customWidth="1"/>
    <col min="53" max="53" width="20.28125" style="34" customWidth="1"/>
    <col min="54" max="54" width="18.8515625" style="34" hidden="1" customWidth="1"/>
    <col min="55" max="55" width="43.57421875" style="34" customWidth="1"/>
    <col min="56" max="238" width="9.140625" style="34" customWidth="1"/>
    <col min="239" max="243" width="9.140625" style="36" customWidth="1"/>
    <col min="244" max="16384" width="9.140625" style="34"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37" t="s">
        <v>5</v>
      </c>
      <c r="D2" s="3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107</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106</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149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1.5" customHeight="1">
      <c r="A8" s="8" t="s">
        <v>51</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5" customFormat="1" ht="108.75">
      <c r="A13" s="64">
        <v>1</v>
      </c>
      <c r="B13" s="65" t="s">
        <v>55</v>
      </c>
      <c r="C13" s="63" t="s">
        <v>35</v>
      </c>
      <c r="D13" s="66"/>
      <c r="E13" s="67"/>
      <c r="F13" s="19"/>
      <c r="G13" s="20"/>
      <c r="H13" s="20"/>
      <c r="I13" s="19"/>
      <c r="J13" s="21"/>
      <c r="K13" s="22"/>
      <c r="L13" s="22"/>
      <c r="M13" s="23"/>
      <c r="N13" s="27"/>
      <c r="O13" s="27"/>
      <c r="P13" s="56"/>
      <c r="Q13" s="27"/>
      <c r="R13" s="27"/>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57"/>
      <c r="BB13" s="58"/>
      <c r="BC13" s="24"/>
      <c r="IE13" s="26">
        <v>1</v>
      </c>
      <c r="IF13" s="26" t="s">
        <v>34</v>
      </c>
      <c r="IG13" s="26" t="s">
        <v>35</v>
      </c>
      <c r="IH13" s="26">
        <v>10</v>
      </c>
      <c r="II13" s="26" t="s">
        <v>36</v>
      </c>
    </row>
    <row r="14" spans="1:243" s="25" customFormat="1" ht="15">
      <c r="A14" s="64">
        <v>1.1</v>
      </c>
      <c r="B14" s="65" t="s">
        <v>56</v>
      </c>
      <c r="C14" s="63" t="s">
        <v>41</v>
      </c>
      <c r="D14" s="66">
        <v>4</v>
      </c>
      <c r="E14" s="67" t="s">
        <v>101</v>
      </c>
      <c r="F14" s="41">
        <v>100</v>
      </c>
      <c r="G14" s="27"/>
      <c r="H14" s="20"/>
      <c r="I14" s="19" t="s">
        <v>38</v>
      </c>
      <c r="J14" s="21">
        <f>IF(I14="Less(-)",-1,1)</f>
        <v>1</v>
      </c>
      <c r="K14" s="22" t="s">
        <v>48</v>
      </c>
      <c r="L14" s="22" t="s">
        <v>7</v>
      </c>
      <c r="M14" s="39"/>
      <c r="N14" s="28"/>
      <c r="O14" s="28"/>
      <c r="P14" s="59"/>
      <c r="Q14" s="28"/>
      <c r="R14" s="28"/>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60">
        <f>total_amount_ba($B$2,$D$2,D14,F14,J14,K14,M14)</f>
        <v>0</v>
      </c>
      <c r="BB14" s="60">
        <f>BA14+SUM(N14:AZ14)</f>
        <v>0</v>
      </c>
      <c r="BC14" s="24" t="str">
        <f>SpellNumber(L14,BB14)</f>
        <v>INR Zero Only</v>
      </c>
      <c r="IE14" s="26">
        <v>1.01</v>
      </c>
      <c r="IF14" s="26" t="s">
        <v>39</v>
      </c>
      <c r="IG14" s="26" t="s">
        <v>35</v>
      </c>
      <c r="IH14" s="26">
        <v>123.223</v>
      </c>
      <c r="II14" s="26" t="s">
        <v>37</v>
      </c>
    </row>
    <row r="15" spans="1:243" s="25" customFormat="1" ht="62.25">
      <c r="A15" s="64">
        <v>2</v>
      </c>
      <c r="B15" s="65" t="s">
        <v>57</v>
      </c>
      <c r="C15" s="63" t="s">
        <v>42</v>
      </c>
      <c r="D15" s="66"/>
      <c r="E15" s="67"/>
      <c r="F15" s="19"/>
      <c r="G15" s="20"/>
      <c r="H15" s="20"/>
      <c r="I15" s="19"/>
      <c r="J15" s="21"/>
      <c r="K15" s="22"/>
      <c r="L15" s="22"/>
      <c r="M15" s="23"/>
      <c r="N15" s="27"/>
      <c r="O15" s="27"/>
      <c r="P15" s="56"/>
      <c r="Q15" s="27"/>
      <c r="R15" s="27"/>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57"/>
      <c r="BB15" s="58"/>
      <c r="BC15" s="24"/>
      <c r="IE15" s="26">
        <v>1.02</v>
      </c>
      <c r="IF15" s="26" t="s">
        <v>40</v>
      </c>
      <c r="IG15" s="26" t="s">
        <v>41</v>
      </c>
      <c r="IH15" s="26">
        <v>213</v>
      </c>
      <c r="II15" s="26" t="s">
        <v>37</v>
      </c>
    </row>
    <row r="16" spans="1:243" s="25" customFormat="1" ht="15">
      <c r="A16" s="64">
        <v>2.1</v>
      </c>
      <c r="B16" s="65" t="s">
        <v>58</v>
      </c>
      <c r="C16" s="63" t="s">
        <v>44</v>
      </c>
      <c r="D16" s="66">
        <v>25</v>
      </c>
      <c r="E16" s="67" t="s">
        <v>102</v>
      </c>
      <c r="F16" s="41">
        <v>10</v>
      </c>
      <c r="G16" s="27"/>
      <c r="H16" s="27"/>
      <c r="I16" s="19" t="s">
        <v>38</v>
      </c>
      <c r="J16" s="21">
        <f aca="true" t="shared" si="0" ref="J16:J24">IF(I16="Less(-)",-1,1)</f>
        <v>1</v>
      </c>
      <c r="K16" s="22" t="s">
        <v>48</v>
      </c>
      <c r="L16" s="22" t="s">
        <v>7</v>
      </c>
      <c r="M16" s="39"/>
      <c r="N16" s="28"/>
      <c r="O16" s="28"/>
      <c r="P16" s="59"/>
      <c r="Q16" s="28"/>
      <c r="R16" s="28"/>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60">
        <f aca="true" t="shared" si="1" ref="BA16:BA24">total_amount_ba($B$2,$D$2,D16,F16,J16,K16,M16)</f>
        <v>0</v>
      </c>
      <c r="BB16" s="60">
        <f aca="true" t="shared" si="2" ref="BB16:BB24">BA16+SUM(N16:AZ16)</f>
        <v>0</v>
      </c>
      <c r="BC16" s="24" t="str">
        <f aca="true" t="shared" si="3" ref="BC16:BC24">SpellNumber(L16,BB16)</f>
        <v>INR Zero Only</v>
      </c>
      <c r="IE16" s="26">
        <v>2</v>
      </c>
      <c r="IF16" s="26" t="s">
        <v>34</v>
      </c>
      <c r="IG16" s="26" t="s">
        <v>42</v>
      </c>
      <c r="IH16" s="26">
        <v>10</v>
      </c>
      <c r="II16" s="26" t="s">
        <v>37</v>
      </c>
    </row>
    <row r="17" spans="1:243" s="25" customFormat="1" ht="15">
      <c r="A17" s="64">
        <v>2.2</v>
      </c>
      <c r="B17" s="65" t="s">
        <v>59</v>
      </c>
      <c r="C17" s="63" t="s">
        <v>45</v>
      </c>
      <c r="D17" s="66">
        <v>12</v>
      </c>
      <c r="E17" s="67" t="s">
        <v>102</v>
      </c>
      <c r="F17" s="41">
        <v>10</v>
      </c>
      <c r="G17" s="27"/>
      <c r="H17" s="27"/>
      <c r="I17" s="19" t="s">
        <v>38</v>
      </c>
      <c r="J17" s="21">
        <f t="shared" si="0"/>
        <v>1</v>
      </c>
      <c r="K17" s="22" t="s">
        <v>48</v>
      </c>
      <c r="L17" s="22" t="s">
        <v>7</v>
      </c>
      <c r="M17" s="39"/>
      <c r="N17" s="28"/>
      <c r="O17" s="28"/>
      <c r="P17" s="59"/>
      <c r="Q17" s="28"/>
      <c r="R17" s="28"/>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60">
        <f t="shared" si="1"/>
        <v>0</v>
      </c>
      <c r="BB17" s="60">
        <f t="shared" si="2"/>
        <v>0</v>
      </c>
      <c r="BC17" s="24" t="str">
        <f t="shared" si="3"/>
        <v>INR Zero Only</v>
      </c>
      <c r="IE17" s="26">
        <v>3</v>
      </c>
      <c r="IF17" s="26" t="s">
        <v>43</v>
      </c>
      <c r="IG17" s="26" t="s">
        <v>44</v>
      </c>
      <c r="IH17" s="26">
        <v>10</v>
      </c>
      <c r="II17" s="26" t="s">
        <v>37</v>
      </c>
    </row>
    <row r="18" spans="1:243" s="25" customFormat="1" ht="15">
      <c r="A18" s="64">
        <v>2.3</v>
      </c>
      <c r="B18" s="65" t="s">
        <v>60</v>
      </c>
      <c r="C18" s="63" t="s">
        <v>108</v>
      </c>
      <c r="D18" s="66">
        <v>11</v>
      </c>
      <c r="E18" s="67" t="s">
        <v>102</v>
      </c>
      <c r="F18" s="41">
        <v>10</v>
      </c>
      <c r="G18" s="27"/>
      <c r="H18" s="27"/>
      <c r="I18" s="19" t="s">
        <v>38</v>
      </c>
      <c r="J18" s="21">
        <f t="shared" si="0"/>
        <v>1</v>
      </c>
      <c r="K18" s="22" t="s">
        <v>48</v>
      </c>
      <c r="L18" s="22" t="s">
        <v>7</v>
      </c>
      <c r="M18" s="39"/>
      <c r="N18" s="28"/>
      <c r="O18" s="28"/>
      <c r="P18" s="59"/>
      <c r="Q18" s="28"/>
      <c r="R18" s="28"/>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60">
        <f t="shared" si="1"/>
        <v>0</v>
      </c>
      <c r="BB18" s="60">
        <f t="shared" si="2"/>
        <v>0</v>
      </c>
      <c r="BC18" s="24" t="str">
        <f t="shared" si="3"/>
        <v>INR Zero Only</v>
      </c>
      <c r="IE18" s="26">
        <v>1.01</v>
      </c>
      <c r="IF18" s="26" t="s">
        <v>39</v>
      </c>
      <c r="IG18" s="26" t="s">
        <v>35</v>
      </c>
      <c r="IH18" s="26">
        <v>123.223</v>
      </c>
      <c r="II18" s="26" t="s">
        <v>37</v>
      </c>
    </row>
    <row r="19" spans="1:243" s="25" customFormat="1" ht="15">
      <c r="A19" s="64">
        <v>2.4</v>
      </c>
      <c r="B19" s="65" t="s">
        <v>61</v>
      </c>
      <c r="C19" s="63" t="s">
        <v>109</v>
      </c>
      <c r="D19" s="66">
        <v>25</v>
      </c>
      <c r="E19" s="67" t="s">
        <v>102</v>
      </c>
      <c r="F19" s="41">
        <v>10</v>
      </c>
      <c r="G19" s="27"/>
      <c r="H19" s="27"/>
      <c r="I19" s="19" t="s">
        <v>38</v>
      </c>
      <c r="J19" s="21">
        <f t="shared" si="0"/>
        <v>1</v>
      </c>
      <c r="K19" s="22" t="s">
        <v>48</v>
      </c>
      <c r="L19" s="22" t="s">
        <v>7</v>
      </c>
      <c r="M19" s="39"/>
      <c r="N19" s="28"/>
      <c r="O19" s="28"/>
      <c r="P19" s="59"/>
      <c r="Q19" s="28"/>
      <c r="R19" s="28"/>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30"/>
      <c r="AV19" s="29"/>
      <c r="AW19" s="29"/>
      <c r="AX19" s="29"/>
      <c r="AY19" s="29"/>
      <c r="AZ19" s="29"/>
      <c r="BA19" s="60">
        <f t="shared" si="1"/>
        <v>0</v>
      </c>
      <c r="BB19" s="60">
        <f t="shared" si="2"/>
        <v>0</v>
      </c>
      <c r="BC19" s="24" t="str">
        <f t="shared" si="3"/>
        <v>INR Zero Only</v>
      </c>
      <c r="IE19" s="26">
        <v>1.02</v>
      </c>
      <c r="IF19" s="26" t="s">
        <v>40</v>
      </c>
      <c r="IG19" s="26" t="s">
        <v>41</v>
      </c>
      <c r="IH19" s="26">
        <v>213</v>
      </c>
      <c r="II19" s="26" t="s">
        <v>37</v>
      </c>
    </row>
    <row r="20" spans="1:243" s="25" customFormat="1" ht="78">
      <c r="A20" s="64">
        <v>3</v>
      </c>
      <c r="B20" s="65" t="s">
        <v>62</v>
      </c>
      <c r="C20" s="63" t="s">
        <v>110</v>
      </c>
      <c r="D20" s="66"/>
      <c r="E20" s="67"/>
      <c r="F20" s="19"/>
      <c r="G20" s="20"/>
      <c r="H20" s="20"/>
      <c r="I20" s="19"/>
      <c r="J20" s="21"/>
      <c r="K20" s="22"/>
      <c r="L20" s="22"/>
      <c r="M20" s="23"/>
      <c r="N20" s="27"/>
      <c r="O20" s="27"/>
      <c r="P20" s="56"/>
      <c r="Q20" s="27"/>
      <c r="R20" s="27"/>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57"/>
      <c r="BB20" s="58"/>
      <c r="BC20" s="24"/>
      <c r="IE20" s="26">
        <v>2</v>
      </c>
      <c r="IF20" s="26" t="s">
        <v>34</v>
      </c>
      <c r="IG20" s="26" t="s">
        <v>42</v>
      </c>
      <c r="IH20" s="26">
        <v>10</v>
      </c>
      <c r="II20" s="26" t="s">
        <v>37</v>
      </c>
    </row>
    <row r="21" spans="1:243" s="25" customFormat="1" ht="15">
      <c r="A21" s="64">
        <v>3.1</v>
      </c>
      <c r="B21" s="65" t="s">
        <v>63</v>
      </c>
      <c r="C21" s="63" t="s">
        <v>111</v>
      </c>
      <c r="D21" s="66">
        <v>23</v>
      </c>
      <c r="E21" s="67" t="s">
        <v>102</v>
      </c>
      <c r="F21" s="41">
        <v>10</v>
      </c>
      <c r="G21" s="27"/>
      <c r="H21" s="27"/>
      <c r="I21" s="19" t="s">
        <v>38</v>
      </c>
      <c r="J21" s="21">
        <f t="shared" si="0"/>
        <v>1</v>
      </c>
      <c r="K21" s="22" t="s">
        <v>48</v>
      </c>
      <c r="L21" s="22" t="s">
        <v>7</v>
      </c>
      <c r="M21" s="39"/>
      <c r="N21" s="28"/>
      <c r="O21" s="28"/>
      <c r="P21" s="59"/>
      <c r="Q21" s="28"/>
      <c r="R21" s="28"/>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60">
        <f t="shared" si="1"/>
        <v>0</v>
      </c>
      <c r="BB21" s="60">
        <f t="shared" si="2"/>
        <v>0</v>
      </c>
      <c r="BC21" s="24" t="str">
        <f t="shared" si="3"/>
        <v>INR Zero Only</v>
      </c>
      <c r="IE21" s="26">
        <v>3</v>
      </c>
      <c r="IF21" s="26" t="s">
        <v>43</v>
      </c>
      <c r="IG21" s="26" t="s">
        <v>44</v>
      </c>
      <c r="IH21" s="26">
        <v>10</v>
      </c>
      <c r="II21" s="26" t="s">
        <v>37</v>
      </c>
    </row>
    <row r="22" spans="1:243" s="25" customFormat="1" ht="15">
      <c r="A22" s="64">
        <v>3.2</v>
      </c>
      <c r="B22" s="65" t="s">
        <v>64</v>
      </c>
      <c r="C22" s="63" t="s">
        <v>112</v>
      </c>
      <c r="D22" s="66">
        <v>45</v>
      </c>
      <c r="E22" s="67" t="s">
        <v>102</v>
      </c>
      <c r="F22" s="41">
        <v>10</v>
      </c>
      <c r="G22" s="27"/>
      <c r="H22" s="27"/>
      <c r="I22" s="19" t="s">
        <v>38</v>
      </c>
      <c r="J22" s="21">
        <f t="shared" si="0"/>
        <v>1</v>
      </c>
      <c r="K22" s="22" t="s">
        <v>48</v>
      </c>
      <c r="L22" s="22" t="s">
        <v>7</v>
      </c>
      <c r="M22" s="39"/>
      <c r="N22" s="28"/>
      <c r="O22" s="28"/>
      <c r="P22" s="59"/>
      <c r="Q22" s="28"/>
      <c r="R22" s="28"/>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60">
        <f t="shared" si="1"/>
        <v>0</v>
      </c>
      <c r="BB22" s="60">
        <f t="shared" si="2"/>
        <v>0</v>
      </c>
      <c r="BC22" s="24" t="str">
        <f t="shared" si="3"/>
        <v>INR Zero Only</v>
      </c>
      <c r="IE22" s="26">
        <v>1.01</v>
      </c>
      <c r="IF22" s="26" t="s">
        <v>39</v>
      </c>
      <c r="IG22" s="26" t="s">
        <v>35</v>
      </c>
      <c r="IH22" s="26">
        <v>123.223</v>
      </c>
      <c r="II22" s="26" t="s">
        <v>37</v>
      </c>
    </row>
    <row r="23" spans="1:243" s="25" customFormat="1" ht="62.25">
      <c r="A23" s="64">
        <v>4</v>
      </c>
      <c r="B23" s="65" t="s">
        <v>65</v>
      </c>
      <c r="C23" s="63" t="s">
        <v>113</v>
      </c>
      <c r="D23" s="66"/>
      <c r="E23" s="67"/>
      <c r="F23" s="19"/>
      <c r="G23" s="20"/>
      <c r="H23" s="20"/>
      <c r="I23" s="19"/>
      <c r="J23" s="21"/>
      <c r="K23" s="22"/>
      <c r="L23" s="22"/>
      <c r="M23" s="23"/>
      <c r="N23" s="27"/>
      <c r="O23" s="27"/>
      <c r="P23" s="56"/>
      <c r="Q23" s="27"/>
      <c r="R23" s="27"/>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57"/>
      <c r="BB23" s="58"/>
      <c r="BC23" s="24"/>
      <c r="IE23" s="26">
        <v>1.02</v>
      </c>
      <c r="IF23" s="26" t="s">
        <v>40</v>
      </c>
      <c r="IG23" s="26" t="s">
        <v>41</v>
      </c>
      <c r="IH23" s="26">
        <v>213</v>
      </c>
      <c r="II23" s="26" t="s">
        <v>37</v>
      </c>
    </row>
    <row r="24" spans="1:243" s="25" customFormat="1" ht="15">
      <c r="A24" s="64">
        <v>4.1</v>
      </c>
      <c r="B24" s="65" t="s">
        <v>66</v>
      </c>
      <c r="C24" s="63" t="s">
        <v>114</v>
      </c>
      <c r="D24" s="66">
        <v>15</v>
      </c>
      <c r="E24" s="67" t="s">
        <v>103</v>
      </c>
      <c r="F24" s="41">
        <v>10</v>
      </c>
      <c r="G24" s="27"/>
      <c r="H24" s="27"/>
      <c r="I24" s="19" t="s">
        <v>38</v>
      </c>
      <c r="J24" s="21">
        <f t="shared" si="0"/>
        <v>1</v>
      </c>
      <c r="K24" s="22" t="s">
        <v>48</v>
      </c>
      <c r="L24" s="22" t="s">
        <v>7</v>
      </c>
      <c r="M24" s="39"/>
      <c r="N24" s="28"/>
      <c r="O24" s="28"/>
      <c r="P24" s="59"/>
      <c r="Q24" s="28"/>
      <c r="R24" s="28"/>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60">
        <f t="shared" si="1"/>
        <v>0</v>
      </c>
      <c r="BB24" s="60">
        <f t="shared" si="2"/>
        <v>0</v>
      </c>
      <c r="BC24" s="24" t="str">
        <f t="shared" si="3"/>
        <v>INR Zero Only</v>
      </c>
      <c r="IE24" s="26">
        <v>2</v>
      </c>
      <c r="IF24" s="26" t="s">
        <v>34</v>
      </c>
      <c r="IG24" s="26" t="s">
        <v>42</v>
      </c>
      <c r="IH24" s="26">
        <v>10</v>
      </c>
      <c r="II24" s="26" t="s">
        <v>37</v>
      </c>
    </row>
    <row r="25" spans="1:243" s="25" customFormat="1" ht="15">
      <c r="A25" s="64">
        <v>4.2</v>
      </c>
      <c r="B25" s="65" t="s">
        <v>67</v>
      </c>
      <c r="C25" s="63" t="s">
        <v>115</v>
      </c>
      <c r="D25" s="66">
        <v>19</v>
      </c>
      <c r="E25" s="67" t="s">
        <v>103</v>
      </c>
      <c r="F25" s="41">
        <v>10</v>
      </c>
      <c r="G25" s="27"/>
      <c r="H25" s="27"/>
      <c r="I25" s="19" t="s">
        <v>38</v>
      </c>
      <c r="J25" s="21">
        <f>IF(I25="Less(-)",-1,1)</f>
        <v>1</v>
      </c>
      <c r="K25" s="22" t="s">
        <v>48</v>
      </c>
      <c r="L25" s="22" t="s">
        <v>7</v>
      </c>
      <c r="M25" s="39"/>
      <c r="N25" s="28"/>
      <c r="O25" s="28"/>
      <c r="P25" s="59"/>
      <c r="Q25" s="28"/>
      <c r="R25" s="28"/>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60">
        <f>total_amount_ba($B$2,$D$2,D25,F25,J25,K25,M25)</f>
        <v>0</v>
      </c>
      <c r="BB25" s="60">
        <f>BA25+SUM(N25:AZ25)</f>
        <v>0</v>
      </c>
      <c r="BC25" s="24" t="str">
        <f>SpellNumber(L25,BB25)</f>
        <v>INR Zero Only</v>
      </c>
      <c r="IE25" s="26">
        <v>3</v>
      </c>
      <c r="IF25" s="26" t="s">
        <v>43</v>
      </c>
      <c r="IG25" s="26" t="s">
        <v>44</v>
      </c>
      <c r="IH25" s="26">
        <v>10</v>
      </c>
      <c r="II25" s="26" t="s">
        <v>37</v>
      </c>
    </row>
    <row r="26" spans="1:243" s="25" customFormat="1" ht="15">
      <c r="A26" s="64">
        <v>4.3</v>
      </c>
      <c r="B26" s="65" t="s">
        <v>68</v>
      </c>
      <c r="C26" s="63" t="s">
        <v>116</v>
      </c>
      <c r="D26" s="66">
        <v>15</v>
      </c>
      <c r="E26" s="67" t="s">
        <v>103</v>
      </c>
      <c r="F26" s="40">
        <v>10</v>
      </c>
      <c r="G26" s="27"/>
      <c r="H26" s="27"/>
      <c r="I26" s="19" t="s">
        <v>38</v>
      </c>
      <c r="J26" s="21">
        <f>IF(I26="Less(-)",-1,1)</f>
        <v>1</v>
      </c>
      <c r="K26" s="22" t="s">
        <v>48</v>
      </c>
      <c r="L26" s="22" t="s">
        <v>7</v>
      </c>
      <c r="M26" s="39"/>
      <c r="N26" s="28"/>
      <c r="O26" s="28"/>
      <c r="P26" s="59"/>
      <c r="Q26" s="28"/>
      <c r="R26" s="28"/>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60">
        <f>total_amount_ba($B$2,$D$2,D26,F26,J26,K26,M26)</f>
        <v>0</v>
      </c>
      <c r="BB26" s="60">
        <f>BA26+SUM(N26:AZ26)</f>
        <v>0</v>
      </c>
      <c r="BC26" s="24" t="str">
        <f>SpellNumber(L26,BB26)</f>
        <v>INR Zero Only</v>
      </c>
      <c r="IE26" s="26">
        <v>1.01</v>
      </c>
      <c r="IF26" s="26" t="s">
        <v>39</v>
      </c>
      <c r="IG26" s="26" t="s">
        <v>35</v>
      </c>
      <c r="IH26" s="26">
        <v>123.223</v>
      </c>
      <c r="II26" s="26" t="s">
        <v>37</v>
      </c>
    </row>
    <row r="27" spans="1:243" s="25" customFormat="1" ht="15">
      <c r="A27" s="64">
        <v>4.4</v>
      </c>
      <c r="B27" s="65" t="s">
        <v>69</v>
      </c>
      <c r="C27" s="63" t="s">
        <v>117</v>
      </c>
      <c r="D27" s="66">
        <v>19</v>
      </c>
      <c r="E27" s="67" t="s">
        <v>103</v>
      </c>
      <c r="F27" s="41">
        <v>100</v>
      </c>
      <c r="G27" s="27"/>
      <c r="H27" s="27"/>
      <c r="I27" s="19" t="s">
        <v>38</v>
      </c>
      <c r="J27" s="21">
        <f>IF(I27="Less(-)",-1,1)</f>
        <v>1</v>
      </c>
      <c r="K27" s="22" t="s">
        <v>48</v>
      </c>
      <c r="L27" s="22" t="s">
        <v>7</v>
      </c>
      <c r="M27" s="39"/>
      <c r="N27" s="28"/>
      <c r="O27" s="28"/>
      <c r="P27" s="59"/>
      <c r="Q27" s="28"/>
      <c r="R27" s="28"/>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60">
        <f aca="true" t="shared" si="4" ref="BA27:BA37">total_amount_ba($B$2,$D$2,D27,F27,J27,K27,M27)</f>
        <v>0</v>
      </c>
      <c r="BB27" s="60">
        <f aca="true" t="shared" si="5" ref="BB27:BB37">BA27+SUM(N27:AZ27)</f>
        <v>0</v>
      </c>
      <c r="BC27" s="24" t="str">
        <f aca="true" t="shared" si="6" ref="BC27:BC37">SpellNumber(L27,BB27)</f>
        <v>INR Zero Only</v>
      </c>
      <c r="IE27" s="26">
        <v>1.02</v>
      </c>
      <c r="IF27" s="26" t="s">
        <v>40</v>
      </c>
      <c r="IG27" s="26" t="s">
        <v>41</v>
      </c>
      <c r="IH27" s="26">
        <v>213</v>
      </c>
      <c r="II27" s="26" t="s">
        <v>37</v>
      </c>
    </row>
    <row r="28" spans="1:243" s="25" customFormat="1" ht="46.5">
      <c r="A28" s="64">
        <v>5</v>
      </c>
      <c r="B28" s="65" t="s">
        <v>70</v>
      </c>
      <c r="C28" s="63" t="s">
        <v>118</v>
      </c>
      <c r="D28" s="66"/>
      <c r="E28" s="67"/>
      <c r="F28" s="19"/>
      <c r="G28" s="20"/>
      <c r="H28" s="20"/>
      <c r="I28" s="19"/>
      <c r="J28" s="21"/>
      <c r="K28" s="22"/>
      <c r="L28" s="22"/>
      <c r="M28" s="23"/>
      <c r="N28" s="27"/>
      <c r="O28" s="27"/>
      <c r="P28" s="56"/>
      <c r="Q28" s="27"/>
      <c r="R28" s="27"/>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57"/>
      <c r="BB28" s="58"/>
      <c r="BC28" s="24"/>
      <c r="IE28" s="26">
        <v>2</v>
      </c>
      <c r="IF28" s="26" t="s">
        <v>34</v>
      </c>
      <c r="IG28" s="26" t="s">
        <v>42</v>
      </c>
      <c r="IH28" s="26">
        <v>10</v>
      </c>
      <c r="II28" s="26" t="s">
        <v>37</v>
      </c>
    </row>
    <row r="29" spans="1:243" s="25" customFormat="1" ht="15">
      <c r="A29" s="64">
        <v>5.1</v>
      </c>
      <c r="B29" s="65" t="s">
        <v>71</v>
      </c>
      <c r="C29" s="63" t="s">
        <v>119</v>
      </c>
      <c r="D29" s="66">
        <v>3</v>
      </c>
      <c r="E29" s="67" t="s">
        <v>103</v>
      </c>
      <c r="F29" s="41">
        <v>10</v>
      </c>
      <c r="G29" s="27"/>
      <c r="H29" s="27"/>
      <c r="I29" s="19" t="s">
        <v>38</v>
      </c>
      <c r="J29" s="21">
        <f>IF(I29="Less(-)",-1,1)</f>
        <v>1</v>
      </c>
      <c r="K29" s="22" t="s">
        <v>48</v>
      </c>
      <c r="L29" s="22" t="s">
        <v>7</v>
      </c>
      <c r="M29" s="39"/>
      <c r="N29" s="28"/>
      <c r="O29" s="28"/>
      <c r="P29" s="59"/>
      <c r="Q29" s="28"/>
      <c r="R29" s="28"/>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60">
        <f t="shared" si="4"/>
        <v>0</v>
      </c>
      <c r="BB29" s="60">
        <f t="shared" si="5"/>
        <v>0</v>
      </c>
      <c r="BC29" s="24" t="str">
        <f t="shared" si="6"/>
        <v>INR Zero Only</v>
      </c>
      <c r="IE29" s="26">
        <v>3</v>
      </c>
      <c r="IF29" s="26" t="s">
        <v>43</v>
      </c>
      <c r="IG29" s="26" t="s">
        <v>44</v>
      </c>
      <c r="IH29" s="26">
        <v>10</v>
      </c>
      <c r="II29" s="26" t="s">
        <v>37</v>
      </c>
    </row>
    <row r="30" spans="1:243" s="25" customFormat="1" ht="93">
      <c r="A30" s="64">
        <v>6</v>
      </c>
      <c r="B30" s="65" t="s">
        <v>72</v>
      </c>
      <c r="C30" s="63" t="s">
        <v>120</v>
      </c>
      <c r="D30" s="66"/>
      <c r="E30" s="67"/>
      <c r="F30" s="19"/>
      <c r="G30" s="20"/>
      <c r="H30" s="20"/>
      <c r="I30" s="19"/>
      <c r="J30" s="21"/>
      <c r="K30" s="22"/>
      <c r="L30" s="22"/>
      <c r="M30" s="23"/>
      <c r="N30" s="27"/>
      <c r="O30" s="27"/>
      <c r="P30" s="56"/>
      <c r="Q30" s="27"/>
      <c r="R30" s="27"/>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57"/>
      <c r="BB30" s="58"/>
      <c r="BC30" s="24"/>
      <c r="IE30" s="26">
        <v>1.01</v>
      </c>
      <c r="IF30" s="26" t="s">
        <v>39</v>
      </c>
      <c r="IG30" s="26" t="s">
        <v>35</v>
      </c>
      <c r="IH30" s="26">
        <v>123.223</v>
      </c>
      <c r="II30" s="26" t="s">
        <v>37</v>
      </c>
    </row>
    <row r="31" spans="1:243" s="25" customFormat="1" ht="15">
      <c r="A31" s="64">
        <v>6.1</v>
      </c>
      <c r="B31" s="65" t="s">
        <v>73</v>
      </c>
      <c r="C31" s="63" t="s">
        <v>121</v>
      </c>
      <c r="D31" s="66">
        <v>2</v>
      </c>
      <c r="E31" s="67" t="s">
        <v>103</v>
      </c>
      <c r="F31" s="41">
        <v>10</v>
      </c>
      <c r="G31" s="27"/>
      <c r="H31" s="27"/>
      <c r="I31" s="19" t="s">
        <v>38</v>
      </c>
      <c r="J31" s="21">
        <f>IF(I31="Less(-)",-1,1)</f>
        <v>1</v>
      </c>
      <c r="K31" s="22" t="s">
        <v>48</v>
      </c>
      <c r="L31" s="22" t="s">
        <v>7</v>
      </c>
      <c r="M31" s="39"/>
      <c r="N31" s="28"/>
      <c r="O31" s="28"/>
      <c r="P31" s="59"/>
      <c r="Q31" s="28"/>
      <c r="R31" s="28"/>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30"/>
      <c r="AV31" s="29"/>
      <c r="AW31" s="29"/>
      <c r="AX31" s="29"/>
      <c r="AY31" s="29"/>
      <c r="AZ31" s="29"/>
      <c r="BA31" s="60">
        <f t="shared" si="4"/>
        <v>0</v>
      </c>
      <c r="BB31" s="60">
        <f t="shared" si="5"/>
        <v>0</v>
      </c>
      <c r="BC31" s="24" t="str">
        <f t="shared" si="6"/>
        <v>INR Zero Only</v>
      </c>
      <c r="IE31" s="26">
        <v>1.02</v>
      </c>
      <c r="IF31" s="26" t="s">
        <v>40</v>
      </c>
      <c r="IG31" s="26" t="s">
        <v>41</v>
      </c>
      <c r="IH31" s="26">
        <v>213</v>
      </c>
      <c r="II31" s="26" t="s">
        <v>37</v>
      </c>
    </row>
    <row r="32" spans="1:243" s="25" customFormat="1" ht="78">
      <c r="A32" s="64">
        <v>7</v>
      </c>
      <c r="B32" s="65" t="s">
        <v>74</v>
      </c>
      <c r="C32" s="63" t="s">
        <v>122</v>
      </c>
      <c r="D32" s="66"/>
      <c r="E32" s="67"/>
      <c r="F32" s="19"/>
      <c r="G32" s="20"/>
      <c r="H32" s="20"/>
      <c r="I32" s="19"/>
      <c r="J32" s="21"/>
      <c r="K32" s="22"/>
      <c r="L32" s="22"/>
      <c r="M32" s="23"/>
      <c r="N32" s="27"/>
      <c r="O32" s="27"/>
      <c r="P32" s="56"/>
      <c r="Q32" s="27"/>
      <c r="R32" s="27"/>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57"/>
      <c r="BB32" s="58"/>
      <c r="BC32" s="24"/>
      <c r="IE32" s="26">
        <v>2</v>
      </c>
      <c r="IF32" s="26" t="s">
        <v>34</v>
      </c>
      <c r="IG32" s="26" t="s">
        <v>42</v>
      </c>
      <c r="IH32" s="26">
        <v>10</v>
      </c>
      <c r="II32" s="26" t="s">
        <v>37</v>
      </c>
    </row>
    <row r="33" spans="1:243" s="25" customFormat="1" ht="15">
      <c r="A33" s="64">
        <v>7.1</v>
      </c>
      <c r="B33" s="65" t="s">
        <v>75</v>
      </c>
      <c r="C33" s="63" t="s">
        <v>123</v>
      </c>
      <c r="D33" s="66">
        <v>16</v>
      </c>
      <c r="E33" s="67" t="s">
        <v>103</v>
      </c>
      <c r="F33" s="41">
        <v>10</v>
      </c>
      <c r="G33" s="27"/>
      <c r="H33" s="27"/>
      <c r="I33" s="19" t="s">
        <v>38</v>
      </c>
      <c r="J33" s="21">
        <f>IF(I33="Less(-)",-1,1)</f>
        <v>1</v>
      </c>
      <c r="K33" s="22" t="s">
        <v>48</v>
      </c>
      <c r="L33" s="22" t="s">
        <v>7</v>
      </c>
      <c r="M33" s="39"/>
      <c r="N33" s="28"/>
      <c r="O33" s="28"/>
      <c r="P33" s="59"/>
      <c r="Q33" s="28"/>
      <c r="R33" s="28"/>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60">
        <f t="shared" si="4"/>
        <v>0</v>
      </c>
      <c r="BB33" s="60">
        <f t="shared" si="5"/>
        <v>0</v>
      </c>
      <c r="BC33" s="24" t="str">
        <f t="shared" si="6"/>
        <v>INR Zero Only</v>
      </c>
      <c r="IE33" s="26">
        <v>3</v>
      </c>
      <c r="IF33" s="26" t="s">
        <v>43</v>
      </c>
      <c r="IG33" s="26" t="s">
        <v>44</v>
      </c>
      <c r="IH33" s="26">
        <v>10</v>
      </c>
      <c r="II33" s="26" t="s">
        <v>37</v>
      </c>
    </row>
    <row r="34" spans="1:243" s="25" customFormat="1" ht="15">
      <c r="A34" s="64">
        <v>7.2</v>
      </c>
      <c r="B34" s="65" t="s">
        <v>76</v>
      </c>
      <c r="C34" s="63" t="s">
        <v>124</v>
      </c>
      <c r="D34" s="66">
        <v>1</v>
      </c>
      <c r="E34" s="67" t="s">
        <v>103</v>
      </c>
      <c r="F34" s="41">
        <v>10</v>
      </c>
      <c r="G34" s="27"/>
      <c r="H34" s="27"/>
      <c r="I34" s="19" t="s">
        <v>38</v>
      </c>
      <c r="J34" s="21">
        <f>IF(I34="Less(-)",-1,1)</f>
        <v>1</v>
      </c>
      <c r="K34" s="22" t="s">
        <v>48</v>
      </c>
      <c r="L34" s="22" t="s">
        <v>7</v>
      </c>
      <c r="M34" s="39"/>
      <c r="N34" s="28"/>
      <c r="O34" s="28"/>
      <c r="P34" s="59"/>
      <c r="Q34" s="28"/>
      <c r="R34" s="28"/>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60">
        <f t="shared" si="4"/>
        <v>0</v>
      </c>
      <c r="BB34" s="60">
        <f t="shared" si="5"/>
        <v>0</v>
      </c>
      <c r="BC34" s="24" t="str">
        <f t="shared" si="6"/>
        <v>INR Zero Only</v>
      </c>
      <c r="IE34" s="26">
        <v>1.01</v>
      </c>
      <c r="IF34" s="26" t="s">
        <v>39</v>
      </c>
      <c r="IG34" s="26" t="s">
        <v>35</v>
      </c>
      <c r="IH34" s="26">
        <v>123.223</v>
      </c>
      <c r="II34" s="26" t="s">
        <v>37</v>
      </c>
    </row>
    <row r="35" spans="1:243" s="25" customFormat="1" ht="15">
      <c r="A35" s="64">
        <v>7.3</v>
      </c>
      <c r="B35" s="65" t="s">
        <v>77</v>
      </c>
      <c r="C35" s="63" t="s">
        <v>125</v>
      </c>
      <c r="D35" s="66">
        <v>1</v>
      </c>
      <c r="E35" s="67" t="s">
        <v>103</v>
      </c>
      <c r="F35" s="41">
        <v>10</v>
      </c>
      <c r="G35" s="27"/>
      <c r="H35" s="27"/>
      <c r="I35" s="19" t="s">
        <v>38</v>
      </c>
      <c r="J35" s="21">
        <f>IF(I35="Less(-)",-1,1)</f>
        <v>1</v>
      </c>
      <c r="K35" s="22" t="s">
        <v>48</v>
      </c>
      <c r="L35" s="22" t="s">
        <v>7</v>
      </c>
      <c r="M35" s="39"/>
      <c r="N35" s="28"/>
      <c r="O35" s="28"/>
      <c r="P35" s="59"/>
      <c r="Q35" s="28"/>
      <c r="R35" s="28"/>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60">
        <f t="shared" si="4"/>
        <v>0</v>
      </c>
      <c r="BB35" s="60">
        <f t="shared" si="5"/>
        <v>0</v>
      </c>
      <c r="BC35" s="24" t="str">
        <f t="shared" si="6"/>
        <v>INR Zero Only</v>
      </c>
      <c r="IE35" s="26">
        <v>1.02</v>
      </c>
      <c r="IF35" s="26" t="s">
        <v>40</v>
      </c>
      <c r="IG35" s="26" t="s">
        <v>41</v>
      </c>
      <c r="IH35" s="26">
        <v>213</v>
      </c>
      <c r="II35" s="26" t="s">
        <v>37</v>
      </c>
    </row>
    <row r="36" spans="1:243" s="25" customFormat="1" ht="15">
      <c r="A36" s="64">
        <v>7.4</v>
      </c>
      <c r="B36" s="65" t="s">
        <v>78</v>
      </c>
      <c r="C36" s="63" t="s">
        <v>126</v>
      </c>
      <c r="D36" s="66">
        <v>1</v>
      </c>
      <c r="E36" s="67" t="s">
        <v>103</v>
      </c>
      <c r="F36" s="41">
        <v>10</v>
      </c>
      <c r="G36" s="27"/>
      <c r="H36" s="27"/>
      <c r="I36" s="19" t="s">
        <v>38</v>
      </c>
      <c r="J36" s="21">
        <f>IF(I36="Less(-)",-1,1)</f>
        <v>1</v>
      </c>
      <c r="K36" s="22" t="s">
        <v>48</v>
      </c>
      <c r="L36" s="22" t="s">
        <v>7</v>
      </c>
      <c r="M36" s="39"/>
      <c r="N36" s="28"/>
      <c r="O36" s="28"/>
      <c r="P36" s="59"/>
      <c r="Q36" s="28"/>
      <c r="R36" s="28"/>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60">
        <f t="shared" si="4"/>
        <v>0</v>
      </c>
      <c r="BB36" s="60">
        <f t="shared" si="5"/>
        <v>0</v>
      </c>
      <c r="BC36" s="24" t="str">
        <f t="shared" si="6"/>
        <v>INR Zero Only</v>
      </c>
      <c r="IE36" s="26">
        <v>2</v>
      </c>
      <c r="IF36" s="26" t="s">
        <v>34</v>
      </c>
      <c r="IG36" s="26" t="s">
        <v>42</v>
      </c>
      <c r="IH36" s="26">
        <v>10</v>
      </c>
      <c r="II36" s="26" t="s">
        <v>37</v>
      </c>
    </row>
    <row r="37" spans="1:243" s="25" customFormat="1" ht="15">
      <c r="A37" s="68">
        <v>7.5</v>
      </c>
      <c r="B37" s="69" t="s">
        <v>79</v>
      </c>
      <c r="C37" s="63" t="s">
        <v>127</v>
      </c>
      <c r="D37" s="70">
        <v>1</v>
      </c>
      <c r="E37" s="71" t="s">
        <v>104</v>
      </c>
      <c r="F37" s="41">
        <v>10</v>
      </c>
      <c r="G37" s="27"/>
      <c r="H37" s="27"/>
      <c r="I37" s="19" t="s">
        <v>38</v>
      </c>
      <c r="J37" s="21">
        <f>IF(I37="Less(-)",-1,1)</f>
        <v>1</v>
      </c>
      <c r="K37" s="22" t="s">
        <v>48</v>
      </c>
      <c r="L37" s="22" t="s">
        <v>7</v>
      </c>
      <c r="M37" s="39"/>
      <c r="N37" s="28"/>
      <c r="O37" s="28"/>
      <c r="P37" s="59"/>
      <c r="Q37" s="28"/>
      <c r="R37" s="28"/>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60">
        <f t="shared" si="4"/>
        <v>0</v>
      </c>
      <c r="BB37" s="60">
        <f t="shared" si="5"/>
        <v>0</v>
      </c>
      <c r="BC37" s="24" t="str">
        <f t="shared" si="6"/>
        <v>INR Zero Only</v>
      </c>
      <c r="IE37" s="26">
        <v>3</v>
      </c>
      <c r="IF37" s="26" t="s">
        <v>43</v>
      </c>
      <c r="IG37" s="26" t="s">
        <v>44</v>
      </c>
      <c r="IH37" s="26">
        <v>10</v>
      </c>
      <c r="II37" s="26" t="s">
        <v>37</v>
      </c>
    </row>
    <row r="38" spans="1:243" s="25" customFormat="1" ht="46.5">
      <c r="A38" s="68">
        <v>8</v>
      </c>
      <c r="B38" s="69" t="s">
        <v>80</v>
      </c>
      <c r="C38" s="63" t="s">
        <v>128</v>
      </c>
      <c r="D38" s="71"/>
      <c r="E38" s="71"/>
      <c r="F38" s="19"/>
      <c r="G38" s="20"/>
      <c r="H38" s="20"/>
      <c r="I38" s="19"/>
      <c r="J38" s="21"/>
      <c r="K38" s="22"/>
      <c r="L38" s="22"/>
      <c r="M38" s="23"/>
      <c r="N38" s="27"/>
      <c r="O38" s="27"/>
      <c r="P38" s="56"/>
      <c r="Q38" s="27"/>
      <c r="R38" s="27"/>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57"/>
      <c r="BB38" s="58"/>
      <c r="BC38" s="24"/>
      <c r="IE38" s="26">
        <v>1.01</v>
      </c>
      <c r="IF38" s="26" t="s">
        <v>39</v>
      </c>
      <c r="IG38" s="26" t="s">
        <v>35</v>
      </c>
      <c r="IH38" s="26">
        <v>123.223</v>
      </c>
      <c r="II38" s="26" t="s">
        <v>37</v>
      </c>
    </row>
    <row r="39" spans="1:243" s="25" customFormat="1" ht="15">
      <c r="A39" s="68">
        <v>8.1</v>
      </c>
      <c r="B39" s="69" t="s">
        <v>81</v>
      </c>
      <c r="C39" s="63" t="s">
        <v>129</v>
      </c>
      <c r="D39" s="70">
        <v>2</v>
      </c>
      <c r="E39" s="71" t="s">
        <v>104</v>
      </c>
      <c r="F39" s="41">
        <v>100</v>
      </c>
      <c r="G39" s="27"/>
      <c r="H39" s="27"/>
      <c r="I39" s="19" t="s">
        <v>38</v>
      </c>
      <c r="J39" s="21">
        <f aca="true" t="shared" si="7" ref="J39:J48">IF(I39="Less(-)",-1,1)</f>
        <v>1</v>
      </c>
      <c r="K39" s="22" t="s">
        <v>48</v>
      </c>
      <c r="L39" s="22" t="s">
        <v>7</v>
      </c>
      <c r="M39" s="39"/>
      <c r="N39" s="28"/>
      <c r="O39" s="28"/>
      <c r="P39" s="59"/>
      <c r="Q39" s="28"/>
      <c r="R39" s="28"/>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60">
        <f aca="true" t="shared" si="8" ref="BA39:BA48">total_amount_ba($B$2,$D$2,D39,F39,J39,K39,M39)</f>
        <v>0</v>
      </c>
      <c r="BB39" s="60">
        <f aca="true" t="shared" si="9" ref="BB39:BB48">BA39+SUM(N39:AZ39)</f>
        <v>0</v>
      </c>
      <c r="BC39" s="24" t="str">
        <f aca="true" t="shared" si="10" ref="BC39:BC48">SpellNumber(L39,BB39)</f>
        <v>INR Zero Only</v>
      </c>
      <c r="IE39" s="26">
        <v>1.02</v>
      </c>
      <c r="IF39" s="26" t="s">
        <v>40</v>
      </c>
      <c r="IG39" s="26" t="s">
        <v>41</v>
      </c>
      <c r="IH39" s="26">
        <v>213</v>
      </c>
      <c r="II39" s="26" t="s">
        <v>37</v>
      </c>
    </row>
    <row r="40" spans="1:243" s="25" customFormat="1" ht="46.5">
      <c r="A40" s="68">
        <v>9</v>
      </c>
      <c r="B40" s="69" t="s">
        <v>82</v>
      </c>
      <c r="C40" s="63" t="s">
        <v>130</v>
      </c>
      <c r="D40" s="70"/>
      <c r="E40" s="71"/>
      <c r="F40" s="19"/>
      <c r="G40" s="20"/>
      <c r="H40" s="20"/>
      <c r="I40" s="19"/>
      <c r="J40" s="21"/>
      <c r="K40" s="22"/>
      <c r="L40" s="22"/>
      <c r="M40" s="23"/>
      <c r="N40" s="27"/>
      <c r="O40" s="27"/>
      <c r="P40" s="56"/>
      <c r="Q40" s="27"/>
      <c r="R40" s="27"/>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57"/>
      <c r="BB40" s="58"/>
      <c r="BC40" s="24"/>
      <c r="IE40" s="26">
        <v>2</v>
      </c>
      <c r="IF40" s="26" t="s">
        <v>34</v>
      </c>
      <c r="IG40" s="26" t="s">
        <v>42</v>
      </c>
      <c r="IH40" s="26">
        <v>10</v>
      </c>
      <c r="II40" s="26" t="s">
        <v>37</v>
      </c>
    </row>
    <row r="41" spans="1:243" s="25" customFormat="1" ht="15">
      <c r="A41" s="68">
        <v>9.1</v>
      </c>
      <c r="B41" s="69" t="s">
        <v>83</v>
      </c>
      <c r="C41" s="63" t="s">
        <v>131</v>
      </c>
      <c r="D41" s="70">
        <v>34</v>
      </c>
      <c r="E41" s="71" t="s">
        <v>105</v>
      </c>
      <c r="F41" s="41">
        <v>10</v>
      </c>
      <c r="G41" s="27"/>
      <c r="H41" s="27"/>
      <c r="I41" s="19" t="s">
        <v>38</v>
      </c>
      <c r="J41" s="21">
        <f t="shared" si="7"/>
        <v>1</v>
      </c>
      <c r="K41" s="22" t="s">
        <v>48</v>
      </c>
      <c r="L41" s="22" t="s">
        <v>7</v>
      </c>
      <c r="M41" s="39"/>
      <c r="N41" s="28"/>
      <c r="O41" s="28"/>
      <c r="P41" s="59"/>
      <c r="Q41" s="28"/>
      <c r="R41" s="28"/>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60">
        <f t="shared" si="8"/>
        <v>0</v>
      </c>
      <c r="BB41" s="60">
        <f t="shared" si="9"/>
        <v>0</v>
      </c>
      <c r="BC41" s="24" t="str">
        <f t="shared" si="10"/>
        <v>INR Zero Only</v>
      </c>
      <c r="IE41" s="26">
        <v>3</v>
      </c>
      <c r="IF41" s="26" t="s">
        <v>43</v>
      </c>
      <c r="IG41" s="26" t="s">
        <v>44</v>
      </c>
      <c r="IH41" s="26">
        <v>10</v>
      </c>
      <c r="II41" s="26" t="s">
        <v>37</v>
      </c>
    </row>
    <row r="42" spans="1:243" s="25" customFormat="1" ht="30.75">
      <c r="A42" s="68">
        <v>10</v>
      </c>
      <c r="B42" s="69" t="s">
        <v>84</v>
      </c>
      <c r="C42" s="63" t="s">
        <v>132</v>
      </c>
      <c r="D42" s="70"/>
      <c r="E42" s="71"/>
      <c r="F42" s="19"/>
      <c r="G42" s="20"/>
      <c r="H42" s="20"/>
      <c r="I42" s="19"/>
      <c r="J42" s="21"/>
      <c r="K42" s="22"/>
      <c r="L42" s="22"/>
      <c r="M42" s="23"/>
      <c r="N42" s="27"/>
      <c r="O42" s="27"/>
      <c r="P42" s="56"/>
      <c r="Q42" s="27"/>
      <c r="R42" s="27"/>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57"/>
      <c r="BB42" s="58"/>
      <c r="BC42" s="24"/>
      <c r="IE42" s="26">
        <v>1.01</v>
      </c>
      <c r="IF42" s="26" t="s">
        <v>39</v>
      </c>
      <c r="IG42" s="26" t="s">
        <v>35</v>
      </c>
      <c r="IH42" s="26">
        <v>123.223</v>
      </c>
      <c r="II42" s="26" t="s">
        <v>37</v>
      </c>
    </row>
    <row r="43" spans="1:243" s="25" customFormat="1" ht="15">
      <c r="A43" s="68">
        <v>10.1</v>
      </c>
      <c r="B43" s="69" t="s">
        <v>85</v>
      </c>
      <c r="C43" s="63" t="s">
        <v>133</v>
      </c>
      <c r="D43" s="70">
        <v>32</v>
      </c>
      <c r="E43" s="71" t="s">
        <v>105</v>
      </c>
      <c r="F43" s="41">
        <v>10</v>
      </c>
      <c r="G43" s="27"/>
      <c r="H43" s="27"/>
      <c r="I43" s="19" t="s">
        <v>38</v>
      </c>
      <c r="J43" s="21">
        <f t="shared" si="7"/>
        <v>1</v>
      </c>
      <c r="K43" s="22" t="s">
        <v>48</v>
      </c>
      <c r="L43" s="22" t="s">
        <v>7</v>
      </c>
      <c r="M43" s="39"/>
      <c r="N43" s="28"/>
      <c r="O43" s="28"/>
      <c r="P43" s="59"/>
      <c r="Q43" s="28"/>
      <c r="R43" s="28"/>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30"/>
      <c r="AV43" s="29"/>
      <c r="AW43" s="29"/>
      <c r="AX43" s="29"/>
      <c r="AY43" s="29"/>
      <c r="AZ43" s="29"/>
      <c r="BA43" s="60">
        <f t="shared" si="8"/>
        <v>0</v>
      </c>
      <c r="BB43" s="60">
        <f t="shared" si="9"/>
        <v>0</v>
      </c>
      <c r="BC43" s="24" t="str">
        <f t="shared" si="10"/>
        <v>INR Zero Only</v>
      </c>
      <c r="IE43" s="26">
        <v>1.02</v>
      </c>
      <c r="IF43" s="26" t="s">
        <v>40</v>
      </c>
      <c r="IG43" s="26" t="s">
        <v>41</v>
      </c>
      <c r="IH43" s="26">
        <v>213</v>
      </c>
      <c r="II43" s="26" t="s">
        <v>37</v>
      </c>
    </row>
    <row r="44" spans="1:243" s="25" customFormat="1" ht="15">
      <c r="A44" s="68">
        <v>10.2</v>
      </c>
      <c r="B44" s="69" t="s">
        <v>86</v>
      </c>
      <c r="C44" s="63" t="s">
        <v>134</v>
      </c>
      <c r="D44" s="70">
        <v>10</v>
      </c>
      <c r="E44" s="71" t="s">
        <v>105</v>
      </c>
      <c r="F44" s="41">
        <v>10</v>
      </c>
      <c r="G44" s="27"/>
      <c r="H44" s="27"/>
      <c r="I44" s="19" t="s">
        <v>38</v>
      </c>
      <c r="J44" s="21">
        <f t="shared" si="7"/>
        <v>1</v>
      </c>
      <c r="K44" s="22" t="s">
        <v>48</v>
      </c>
      <c r="L44" s="22" t="s">
        <v>7</v>
      </c>
      <c r="M44" s="39"/>
      <c r="N44" s="28"/>
      <c r="O44" s="28"/>
      <c r="P44" s="59"/>
      <c r="Q44" s="28"/>
      <c r="R44" s="28"/>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60">
        <f t="shared" si="8"/>
        <v>0</v>
      </c>
      <c r="BB44" s="60">
        <f t="shared" si="9"/>
        <v>0</v>
      </c>
      <c r="BC44" s="24" t="str">
        <f t="shared" si="10"/>
        <v>INR Zero Only</v>
      </c>
      <c r="IE44" s="26">
        <v>2</v>
      </c>
      <c r="IF44" s="26" t="s">
        <v>34</v>
      </c>
      <c r="IG44" s="26" t="s">
        <v>42</v>
      </c>
      <c r="IH44" s="26">
        <v>10</v>
      </c>
      <c r="II44" s="26" t="s">
        <v>37</v>
      </c>
    </row>
    <row r="45" spans="1:243" s="25" customFormat="1" ht="46.5">
      <c r="A45" s="68">
        <v>11</v>
      </c>
      <c r="B45" s="69" t="s">
        <v>87</v>
      </c>
      <c r="C45" s="63" t="s">
        <v>135</v>
      </c>
      <c r="D45" s="70">
        <v>42</v>
      </c>
      <c r="E45" s="71" t="s">
        <v>105</v>
      </c>
      <c r="F45" s="41">
        <v>10</v>
      </c>
      <c r="G45" s="27"/>
      <c r="H45" s="27"/>
      <c r="I45" s="19" t="s">
        <v>38</v>
      </c>
      <c r="J45" s="21">
        <f t="shared" si="7"/>
        <v>1</v>
      </c>
      <c r="K45" s="22" t="s">
        <v>48</v>
      </c>
      <c r="L45" s="22" t="s">
        <v>7</v>
      </c>
      <c r="M45" s="39"/>
      <c r="N45" s="28"/>
      <c r="O45" s="28"/>
      <c r="P45" s="59"/>
      <c r="Q45" s="28"/>
      <c r="R45" s="28"/>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60">
        <f t="shared" si="8"/>
        <v>0</v>
      </c>
      <c r="BB45" s="60">
        <f t="shared" si="9"/>
        <v>0</v>
      </c>
      <c r="BC45" s="24" t="str">
        <f t="shared" si="10"/>
        <v>INR Zero Only</v>
      </c>
      <c r="IE45" s="26">
        <v>3</v>
      </c>
      <c r="IF45" s="26" t="s">
        <v>43</v>
      </c>
      <c r="IG45" s="26" t="s">
        <v>44</v>
      </c>
      <c r="IH45" s="26">
        <v>10</v>
      </c>
      <c r="II45" s="26" t="s">
        <v>37</v>
      </c>
    </row>
    <row r="46" spans="1:243" s="25" customFormat="1" ht="46.5">
      <c r="A46" s="68">
        <v>12</v>
      </c>
      <c r="B46" s="69" t="s">
        <v>88</v>
      </c>
      <c r="C46" s="63" t="s">
        <v>136</v>
      </c>
      <c r="D46" s="70"/>
      <c r="E46" s="71"/>
      <c r="F46" s="19"/>
      <c r="G46" s="20"/>
      <c r="H46" s="20"/>
      <c r="I46" s="19"/>
      <c r="J46" s="21"/>
      <c r="K46" s="22"/>
      <c r="L46" s="22"/>
      <c r="M46" s="23"/>
      <c r="N46" s="27"/>
      <c r="O46" s="27"/>
      <c r="P46" s="56"/>
      <c r="Q46" s="27"/>
      <c r="R46" s="27"/>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57"/>
      <c r="BB46" s="58"/>
      <c r="BC46" s="24"/>
      <c r="IE46" s="26">
        <v>1.01</v>
      </c>
      <c r="IF46" s="26" t="s">
        <v>39</v>
      </c>
      <c r="IG46" s="26" t="s">
        <v>35</v>
      </c>
      <c r="IH46" s="26">
        <v>123.223</v>
      </c>
      <c r="II46" s="26" t="s">
        <v>37</v>
      </c>
    </row>
    <row r="47" spans="1:243" s="25" customFormat="1" ht="15">
      <c r="A47" s="68">
        <v>12.1</v>
      </c>
      <c r="B47" s="69" t="s">
        <v>89</v>
      </c>
      <c r="C47" s="63" t="s">
        <v>137</v>
      </c>
      <c r="D47" s="70">
        <v>2</v>
      </c>
      <c r="E47" s="71" t="s">
        <v>104</v>
      </c>
      <c r="F47" s="41">
        <v>10</v>
      </c>
      <c r="G47" s="27"/>
      <c r="H47" s="27"/>
      <c r="I47" s="19" t="s">
        <v>38</v>
      </c>
      <c r="J47" s="21">
        <f t="shared" si="7"/>
        <v>1</v>
      </c>
      <c r="K47" s="22" t="s">
        <v>48</v>
      </c>
      <c r="L47" s="22" t="s">
        <v>7</v>
      </c>
      <c r="M47" s="39"/>
      <c r="N47" s="28"/>
      <c r="O47" s="28"/>
      <c r="P47" s="59"/>
      <c r="Q47" s="28"/>
      <c r="R47" s="28"/>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60">
        <f t="shared" si="8"/>
        <v>0</v>
      </c>
      <c r="BB47" s="60">
        <f t="shared" si="9"/>
        <v>0</v>
      </c>
      <c r="BC47" s="24" t="str">
        <f t="shared" si="10"/>
        <v>INR Zero Only</v>
      </c>
      <c r="IE47" s="26">
        <v>1.02</v>
      </c>
      <c r="IF47" s="26" t="s">
        <v>40</v>
      </c>
      <c r="IG47" s="26" t="s">
        <v>41</v>
      </c>
      <c r="IH47" s="26">
        <v>213</v>
      </c>
      <c r="II47" s="26" t="s">
        <v>37</v>
      </c>
    </row>
    <row r="48" spans="1:243" s="25" customFormat="1" ht="15">
      <c r="A48" s="68">
        <v>12.2</v>
      </c>
      <c r="B48" s="69" t="s">
        <v>90</v>
      </c>
      <c r="C48" s="63" t="s">
        <v>138</v>
      </c>
      <c r="D48" s="70">
        <v>12</v>
      </c>
      <c r="E48" s="71" t="s">
        <v>104</v>
      </c>
      <c r="F48" s="41">
        <v>10</v>
      </c>
      <c r="G48" s="27"/>
      <c r="H48" s="27"/>
      <c r="I48" s="19" t="s">
        <v>38</v>
      </c>
      <c r="J48" s="21">
        <f t="shared" si="7"/>
        <v>1</v>
      </c>
      <c r="K48" s="22" t="s">
        <v>48</v>
      </c>
      <c r="L48" s="22" t="s">
        <v>7</v>
      </c>
      <c r="M48" s="39"/>
      <c r="N48" s="28"/>
      <c r="O48" s="28"/>
      <c r="P48" s="59"/>
      <c r="Q48" s="28"/>
      <c r="R48" s="28"/>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60">
        <f t="shared" si="8"/>
        <v>0</v>
      </c>
      <c r="BB48" s="60">
        <f t="shared" si="9"/>
        <v>0</v>
      </c>
      <c r="BC48" s="24" t="str">
        <f t="shared" si="10"/>
        <v>INR Zero Only</v>
      </c>
      <c r="IE48" s="26">
        <v>2</v>
      </c>
      <c r="IF48" s="26" t="s">
        <v>34</v>
      </c>
      <c r="IG48" s="26" t="s">
        <v>42</v>
      </c>
      <c r="IH48" s="26">
        <v>10</v>
      </c>
      <c r="II48" s="26" t="s">
        <v>37</v>
      </c>
    </row>
    <row r="49" spans="1:243" s="25" customFormat="1" ht="78">
      <c r="A49" s="68">
        <v>13</v>
      </c>
      <c r="B49" s="69" t="s">
        <v>91</v>
      </c>
      <c r="C49" s="63" t="s">
        <v>139</v>
      </c>
      <c r="D49" s="70">
        <v>790</v>
      </c>
      <c r="E49" s="71" t="s">
        <v>105</v>
      </c>
      <c r="F49" s="41">
        <v>10</v>
      </c>
      <c r="G49" s="27"/>
      <c r="H49" s="27"/>
      <c r="I49" s="19" t="s">
        <v>38</v>
      </c>
      <c r="J49" s="21">
        <f>IF(I49="Less(-)",-1,1)</f>
        <v>1</v>
      </c>
      <c r="K49" s="22" t="s">
        <v>48</v>
      </c>
      <c r="L49" s="22" t="s">
        <v>7</v>
      </c>
      <c r="M49" s="39"/>
      <c r="N49" s="28"/>
      <c r="O49" s="28"/>
      <c r="P49" s="59"/>
      <c r="Q49" s="28"/>
      <c r="R49" s="28"/>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30"/>
      <c r="AV49" s="29"/>
      <c r="AW49" s="29"/>
      <c r="AX49" s="29"/>
      <c r="AY49" s="29"/>
      <c r="AZ49" s="29"/>
      <c r="BA49" s="60">
        <f>total_amount_ba($B$2,$D$2,D49,F49,J49,K49,M49)</f>
        <v>0</v>
      </c>
      <c r="BB49" s="60">
        <f>BA49+SUM(N49:AZ49)</f>
        <v>0</v>
      </c>
      <c r="BC49" s="24" t="str">
        <f>SpellNumber(L49,BB49)</f>
        <v>INR Zero Only</v>
      </c>
      <c r="IE49" s="26">
        <v>3</v>
      </c>
      <c r="IF49" s="26" t="s">
        <v>43</v>
      </c>
      <c r="IG49" s="26" t="s">
        <v>44</v>
      </c>
      <c r="IH49" s="26">
        <v>10</v>
      </c>
      <c r="II49" s="26" t="s">
        <v>37</v>
      </c>
    </row>
    <row r="50" spans="1:243" s="25" customFormat="1" ht="62.25">
      <c r="A50" s="68">
        <v>14</v>
      </c>
      <c r="B50" s="69" t="s">
        <v>92</v>
      </c>
      <c r="C50" s="63" t="s">
        <v>140</v>
      </c>
      <c r="D50" s="70">
        <v>13</v>
      </c>
      <c r="E50" s="71" t="s">
        <v>104</v>
      </c>
      <c r="F50" s="40">
        <v>10</v>
      </c>
      <c r="G50" s="27"/>
      <c r="H50" s="27"/>
      <c r="I50" s="19" t="s">
        <v>38</v>
      </c>
      <c r="J50" s="21">
        <f>IF(I50="Less(-)",-1,1)</f>
        <v>1</v>
      </c>
      <c r="K50" s="22" t="s">
        <v>48</v>
      </c>
      <c r="L50" s="22" t="s">
        <v>7</v>
      </c>
      <c r="M50" s="39"/>
      <c r="N50" s="28"/>
      <c r="O50" s="28"/>
      <c r="P50" s="59"/>
      <c r="Q50" s="28"/>
      <c r="R50" s="28"/>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60">
        <f>total_amount_ba($B$2,$D$2,D50,F50,J50,K50,M50)</f>
        <v>0</v>
      </c>
      <c r="BB50" s="60">
        <f>BA50+SUM(N50:AZ50)</f>
        <v>0</v>
      </c>
      <c r="BC50" s="24" t="str">
        <f>SpellNumber(L50,BB50)</f>
        <v>INR Zero Only</v>
      </c>
      <c r="IE50" s="26">
        <v>1.01</v>
      </c>
      <c r="IF50" s="26" t="s">
        <v>39</v>
      </c>
      <c r="IG50" s="26" t="s">
        <v>35</v>
      </c>
      <c r="IH50" s="26">
        <v>123.223</v>
      </c>
      <c r="II50" s="26" t="s">
        <v>37</v>
      </c>
    </row>
    <row r="51" spans="1:243" s="25" customFormat="1" ht="62.25">
      <c r="A51" s="68">
        <v>15</v>
      </c>
      <c r="B51" s="69" t="s">
        <v>93</v>
      </c>
      <c r="C51" s="63" t="s">
        <v>141</v>
      </c>
      <c r="D51" s="70">
        <v>1</v>
      </c>
      <c r="E51" s="71" t="s">
        <v>104</v>
      </c>
      <c r="F51" s="41">
        <v>100</v>
      </c>
      <c r="G51" s="27"/>
      <c r="H51" s="27"/>
      <c r="I51" s="19" t="s">
        <v>38</v>
      </c>
      <c r="J51" s="21">
        <f>IF(I51="Less(-)",-1,1)</f>
        <v>1</v>
      </c>
      <c r="K51" s="22" t="s">
        <v>48</v>
      </c>
      <c r="L51" s="22" t="s">
        <v>7</v>
      </c>
      <c r="M51" s="39"/>
      <c r="N51" s="28"/>
      <c r="O51" s="28"/>
      <c r="P51" s="59"/>
      <c r="Q51" s="28"/>
      <c r="R51" s="28"/>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60">
        <f aca="true" t="shared" si="11" ref="BA51:BA58">total_amount_ba($B$2,$D$2,D51,F51,J51,K51,M51)</f>
        <v>0</v>
      </c>
      <c r="BB51" s="60">
        <f aca="true" t="shared" si="12" ref="BB51:BB58">BA51+SUM(N51:AZ51)</f>
        <v>0</v>
      </c>
      <c r="BC51" s="24" t="str">
        <f aca="true" t="shared" si="13" ref="BC51:BC58">SpellNumber(L51,BB51)</f>
        <v>INR Zero Only</v>
      </c>
      <c r="IE51" s="26">
        <v>1.02</v>
      </c>
      <c r="IF51" s="26" t="s">
        <v>40</v>
      </c>
      <c r="IG51" s="26" t="s">
        <v>41</v>
      </c>
      <c r="IH51" s="26">
        <v>213</v>
      </c>
      <c r="II51" s="26" t="s">
        <v>37</v>
      </c>
    </row>
    <row r="52" spans="1:243" s="25" customFormat="1" ht="30.75">
      <c r="A52" s="68">
        <v>16</v>
      </c>
      <c r="B52" s="69" t="s">
        <v>94</v>
      </c>
      <c r="C52" s="63" t="s">
        <v>142</v>
      </c>
      <c r="D52" s="70">
        <v>1</v>
      </c>
      <c r="E52" s="71" t="s">
        <v>104</v>
      </c>
      <c r="F52" s="41">
        <v>10</v>
      </c>
      <c r="G52" s="27"/>
      <c r="H52" s="27"/>
      <c r="I52" s="19" t="s">
        <v>38</v>
      </c>
      <c r="J52" s="21">
        <f>IF(I52="Less(-)",-1,1)</f>
        <v>1</v>
      </c>
      <c r="K52" s="22" t="s">
        <v>48</v>
      </c>
      <c r="L52" s="22" t="s">
        <v>7</v>
      </c>
      <c r="M52" s="39"/>
      <c r="N52" s="28"/>
      <c r="O52" s="28"/>
      <c r="P52" s="59"/>
      <c r="Q52" s="28"/>
      <c r="R52" s="28"/>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60">
        <f t="shared" si="11"/>
        <v>0</v>
      </c>
      <c r="BB52" s="60">
        <f t="shared" si="12"/>
        <v>0</v>
      </c>
      <c r="BC52" s="24" t="str">
        <f t="shared" si="13"/>
        <v>INR Zero Only</v>
      </c>
      <c r="IE52" s="26">
        <v>2</v>
      </c>
      <c r="IF52" s="26" t="s">
        <v>34</v>
      </c>
      <c r="IG52" s="26" t="s">
        <v>42</v>
      </c>
      <c r="IH52" s="26">
        <v>10</v>
      </c>
      <c r="II52" s="26" t="s">
        <v>37</v>
      </c>
    </row>
    <row r="53" spans="1:243" s="25" customFormat="1" ht="93">
      <c r="A53" s="68">
        <v>17</v>
      </c>
      <c r="B53" s="69" t="s">
        <v>95</v>
      </c>
      <c r="C53" s="63" t="s">
        <v>143</v>
      </c>
      <c r="D53" s="70"/>
      <c r="E53" s="71"/>
      <c r="F53" s="19"/>
      <c r="G53" s="20"/>
      <c r="H53" s="20"/>
      <c r="I53" s="19"/>
      <c r="J53" s="21"/>
      <c r="K53" s="22"/>
      <c r="L53" s="22"/>
      <c r="M53" s="23"/>
      <c r="N53" s="27"/>
      <c r="O53" s="27"/>
      <c r="P53" s="56"/>
      <c r="Q53" s="27"/>
      <c r="R53" s="27"/>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57"/>
      <c r="BB53" s="58"/>
      <c r="BC53" s="24"/>
      <c r="IE53" s="26">
        <v>3</v>
      </c>
      <c r="IF53" s="26" t="s">
        <v>43</v>
      </c>
      <c r="IG53" s="26" t="s">
        <v>44</v>
      </c>
      <c r="IH53" s="26">
        <v>10</v>
      </c>
      <c r="II53" s="26" t="s">
        <v>37</v>
      </c>
    </row>
    <row r="54" spans="1:243" s="25" customFormat="1" ht="15">
      <c r="A54" s="68">
        <v>17.1</v>
      </c>
      <c r="B54" s="69" t="s">
        <v>96</v>
      </c>
      <c r="C54" s="63" t="s">
        <v>144</v>
      </c>
      <c r="D54" s="70">
        <v>4</v>
      </c>
      <c r="E54" s="71" t="s">
        <v>104</v>
      </c>
      <c r="F54" s="41">
        <v>10</v>
      </c>
      <c r="G54" s="27"/>
      <c r="H54" s="27"/>
      <c r="I54" s="19" t="s">
        <v>38</v>
      </c>
      <c r="J54" s="21">
        <f>IF(I54="Less(-)",-1,1)</f>
        <v>1</v>
      </c>
      <c r="K54" s="22" t="s">
        <v>48</v>
      </c>
      <c r="L54" s="22" t="s">
        <v>7</v>
      </c>
      <c r="M54" s="39"/>
      <c r="N54" s="28"/>
      <c r="O54" s="28"/>
      <c r="P54" s="59"/>
      <c r="Q54" s="28"/>
      <c r="R54" s="28"/>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60">
        <f t="shared" si="11"/>
        <v>0</v>
      </c>
      <c r="BB54" s="60">
        <f t="shared" si="12"/>
        <v>0</v>
      </c>
      <c r="BC54" s="24" t="str">
        <f t="shared" si="13"/>
        <v>INR Zero Only</v>
      </c>
      <c r="IE54" s="26">
        <v>1.01</v>
      </c>
      <c r="IF54" s="26" t="s">
        <v>39</v>
      </c>
      <c r="IG54" s="26" t="s">
        <v>35</v>
      </c>
      <c r="IH54" s="26">
        <v>123.223</v>
      </c>
      <c r="II54" s="26" t="s">
        <v>37</v>
      </c>
    </row>
    <row r="55" spans="1:243" s="25" customFormat="1" ht="15">
      <c r="A55" s="68">
        <v>17.2</v>
      </c>
      <c r="B55" s="69" t="s">
        <v>97</v>
      </c>
      <c r="C55" s="63" t="s">
        <v>145</v>
      </c>
      <c r="D55" s="70">
        <v>3</v>
      </c>
      <c r="E55" s="71" t="s">
        <v>104</v>
      </c>
      <c r="F55" s="41">
        <v>10</v>
      </c>
      <c r="G55" s="27"/>
      <c r="H55" s="27"/>
      <c r="I55" s="19" t="s">
        <v>38</v>
      </c>
      <c r="J55" s="21">
        <f>IF(I55="Less(-)",-1,1)</f>
        <v>1</v>
      </c>
      <c r="K55" s="22" t="s">
        <v>48</v>
      </c>
      <c r="L55" s="22" t="s">
        <v>7</v>
      </c>
      <c r="M55" s="39"/>
      <c r="N55" s="28"/>
      <c r="O55" s="28"/>
      <c r="P55" s="59"/>
      <c r="Q55" s="28"/>
      <c r="R55" s="28"/>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30"/>
      <c r="AV55" s="29"/>
      <c r="AW55" s="29"/>
      <c r="AX55" s="29"/>
      <c r="AY55" s="29"/>
      <c r="AZ55" s="29"/>
      <c r="BA55" s="60">
        <f t="shared" si="11"/>
        <v>0</v>
      </c>
      <c r="BB55" s="60">
        <f t="shared" si="12"/>
        <v>0</v>
      </c>
      <c r="BC55" s="24" t="str">
        <f t="shared" si="13"/>
        <v>INR Zero Only</v>
      </c>
      <c r="IE55" s="26">
        <v>1.02</v>
      </c>
      <c r="IF55" s="26" t="s">
        <v>40</v>
      </c>
      <c r="IG55" s="26" t="s">
        <v>41</v>
      </c>
      <c r="IH55" s="26">
        <v>213</v>
      </c>
      <c r="II55" s="26" t="s">
        <v>37</v>
      </c>
    </row>
    <row r="56" spans="1:243" s="25" customFormat="1" ht="30.75">
      <c r="A56" s="68">
        <v>17.3</v>
      </c>
      <c r="B56" s="69" t="s">
        <v>98</v>
      </c>
      <c r="C56" s="63" t="s">
        <v>146</v>
      </c>
      <c r="D56" s="70">
        <v>11</v>
      </c>
      <c r="E56" s="71" t="s">
        <v>104</v>
      </c>
      <c r="F56" s="41">
        <v>10</v>
      </c>
      <c r="G56" s="27"/>
      <c r="H56" s="27"/>
      <c r="I56" s="19" t="s">
        <v>38</v>
      </c>
      <c r="J56" s="21">
        <f>IF(I56="Less(-)",-1,1)</f>
        <v>1</v>
      </c>
      <c r="K56" s="22" t="s">
        <v>48</v>
      </c>
      <c r="L56" s="22" t="s">
        <v>7</v>
      </c>
      <c r="M56" s="39"/>
      <c r="N56" s="28"/>
      <c r="O56" s="28"/>
      <c r="P56" s="59"/>
      <c r="Q56" s="28"/>
      <c r="R56" s="28"/>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60">
        <f t="shared" si="11"/>
        <v>0</v>
      </c>
      <c r="BB56" s="60">
        <f t="shared" si="12"/>
        <v>0</v>
      </c>
      <c r="BC56" s="24" t="str">
        <f t="shared" si="13"/>
        <v>INR Zero Only</v>
      </c>
      <c r="IE56" s="26">
        <v>2</v>
      </c>
      <c r="IF56" s="26" t="s">
        <v>34</v>
      </c>
      <c r="IG56" s="26" t="s">
        <v>42</v>
      </c>
      <c r="IH56" s="26">
        <v>10</v>
      </c>
      <c r="II56" s="26" t="s">
        <v>37</v>
      </c>
    </row>
    <row r="57" spans="1:243" s="25" customFormat="1" ht="93">
      <c r="A57" s="68">
        <v>18</v>
      </c>
      <c r="B57" s="69" t="s">
        <v>99</v>
      </c>
      <c r="C57" s="63" t="s">
        <v>147</v>
      </c>
      <c r="D57" s="70">
        <v>2</v>
      </c>
      <c r="E57" s="71" t="s">
        <v>104</v>
      </c>
      <c r="F57" s="41">
        <v>10</v>
      </c>
      <c r="G57" s="27"/>
      <c r="H57" s="27"/>
      <c r="I57" s="19" t="s">
        <v>38</v>
      </c>
      <c r="J57" s="21">
        <f>IF(I57="Less(-)",-1,1)</f>
        <v>1</v>
      </c>
      <c r="K57" s="22" t="s">
        <v>48</v>
      </c>
      <c r="L57" s="22" t="s">
        <v>7</v>
      </c>
      <c r="M57" s="39"/>
      <c r="N57" s="28"/>
      <c r="O57" s="28"/>
      <c r="P57" s="59"/>
      <c r="Q57" s="28"/>
      <c r="R57" s="28"/>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60">
        <f t="shared" si="11"/>
        <v>0</v>
      </c>
      <c r="BB57" s="60">
        <f t="shared" si="12"/>
        <v>0</v>
      </c>
      <c r="BC57" s="24" t="str">
        <f t="shared" si="13"/>
        <v>INR Zero Only</v>
      </c>
      <c r="IE57" s="26">
        <v>3</v>
      </c>
      <c r="IF57" s="26" t="s">
        <v>43</v>
      </c>
      <c r="IG57" s="26" t="s">
        <v>44</v>
      </c>
      <c r="IH57" s="26">
        <v>10</v>
      </c>
      <c r="II57" s="26" t="s">
        <v>37</v>
      </c>
    </row>
    <row r="58" spans="1:243" s="25" customFormat="1" ht="62.25">
      <c r="A58" s="68">
        <v>19</v>
      </c>
      <c r="B58" s="69" t="s">
        <v>100</v>
      </c>
      <c r="C58" s="63" t="s">
        <v>148</v>
      </c>
      <c r="D58" s="70">
        <v>2</v>
      </c>
      <c r="E58" s="71" t="s">
        <v>104</v>
      </c>
      <c r="F58" s="41">
        <v>10</v>
      </c>
      <c r="G58" s="27"/>
      <c r="H58" s="27"/>
      <c r="I58" s="19" t="s">
        <v>38</v>
      </c>
      <c r="J58" s="21">
        <f>IF(I58="Less(-)",-1,1)</f>
        <v>1</v>
      </c>
      <c r="K58" s="22" t="s">
        <v>48</v>
      </c>
      <c r="L58" s="22" t="s">
        <v>7</v>
      </c>
      <c r="M58" s="39"/>
      <c r="N58" s="28"/>
      <c r="O58" s="28"/>
      <c r="P58" s="59"/>
      <c r="Q58" s="28"/>
      <c r="R58" s="28"/>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60">
        <f t="shared" si="11"/>
        <v>0</v>
      </c>
      <c r="BB58" s="60">
        <f t="shared" si="12"/>
        <v>0</v>
      </c>
      <c r="BC58" s="24" t="str">
        <f t="shared" si="13"/>
        <v>INR Zero Only</v>
      </c>
      <c r="IE58" s="26">
        <v>1.01</v>
      </c>
      <c r="IF58" s="26" t="s">
        <v>39</v>
      </c>
      <c r="IG58" s="26" t="s">
        <v>35</v>
      </c>
      <c r="IH58" s="26">
        <v>123.223</v>
      </c>
      <c r="II58" s="26" t="s">
        <v>37</v>
      </c>
    </row>
    <row r="59" spans="1:243" s="25" customFormat="1" ht="33" customHeight="1">
      <c r="A59" s="31" t="s">
        <v>46</v>
      </c>
      <c r="B59" s="31"/>
      <c r="C59" s="19"/>
      <c r="D59" s="19"/>
      <c r="E59" s="19"/>
      <c r="F59" s="19"/>
      <c r="G59" s="19"/>
      <c r="H59" s="61"/>
      <c r="I59" s="61"/>
      <c r="J59" s="61"/>
      <c r="K59" s="61"/>
      <c r="L59" s="19"/>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38">
        <f>SUM(BA13:BA58)</f>
        <v>0</v>
      </c>
      <c r="BB59" s="38">
        <f>SUM(BB13:BB58)</f>
        <v>0</v>
      </c>
      <c r="BC59" s="24" t="str">
        <f>SpellNumber($E$2,BB59)</f>
        <v>INR Zero Only</v>
      </c>
      <c r="IE59" s="26">
        <v>4</v>
      </c>
      <c r="IF59" s="26" t="s">
        <v>40</v>
      </c>
      <c r="IG59" s="26" t="s">
        <v>45</v>
      </c>
      <c r="IH59" s="26">
        <v>10</v>
      </c>
      <c r="II59" s="26" t="s">
        <v>37</v>
      </c>
    </row>
    <row r="60" spans="1:243" s="32" customFormat="1" ht="39" customHeight="1" hidden="1">
      <c r="A60" s="42" t="s">
        <v>50</v>
      </c>
      <c r="B60" s="43"/>
      <c r="C60" s="44"/>
      <c r="D60" s="45"/>
      <c r="E60" s="46" t="s">
        <v>47</v>
      </c>
      <c r="F60" s="47"/>
      <c r="G60" s="48"/>
      <c r="H60" s="49"/>
      <c r="I60" s="49"/>
      <c r="J60" s="49"/>
      <c r="K60" s="50"/>
      <c r="L60" s="51"/>
      <c r="M60" s="52"/>
      <c r="O60" s="25"/>
      <c r="P60" s="25"/>
      <c r="Q60" s="25"/>
      <c r="R60" s="25"/>
      <c r="S60" s="25"/>
      <c r="BA60" s="53">
        <f>IF(ISBLANK(F60),0,IF(E60="Excess (+)",ROUND(BA59+(BA59*F60),2),IF(E60="Less (-)",ROUND(BA59+(BA59*F60*(-1)),2),0)))</f>
        <v>0</v>
      </c>
      <c r="BB60" s="54">
        <f>ROUND(BA60,0)</f>
        <v>0</v>
      </c>
      <c r="BC60" s="55" t="str">
        <f>SpellNumber(L60,BB60)</f>
        <v> Zero Only</v>
      </c>
      <c r="IE60" s="33"/>
      <c r="IF60" s="33"/>
      <c r="IG60" s="33"/>
      <c r="IH60" s="33"/>
      <c r="II60" s="33"/>
    </row>
    <row r="61" spans="1:243" s="32" customFormat="1" ht="51" customHeight="1">
      <c r="A61" s="31" t="s">
        <v>49</v>
      </c>
      <c r="B61" s="31"/>
      <c r="C61" s="75" t="str">
        <f>SpellNumber($E$2,BB59)</f>
        <v>INR Zero Only</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7"/>
      <c r="IE61" s="33"/>
      <c r="IF61" s="33"/>
      <c r="IG61" s="33"/>
      <c r="IH61" s="33"/>
      <c r="II61" s="33"/>
    </row>
    <row r="62" spans="3:243" s="14" customFormat="1" ht="14.25">
      <c r="C62" s="34"/>
      <c r="D62" s="34"/>
      <c r="E62" s="34"/>
      <c r="F62" s="34"/>
      <c r="G62" s="34"/>
      <c r="H62" s="34"/>
      <c r="I62" s="34"/>
      <c r="J62" s="34"/>
      <c r="K62" s="34"/>
      <c r="L62" s="34"/>
      <c r="M62" s="34"/>
      <c r="O62" s="34"/>
      <c r="BA62" s="34"/>
      <c r="BC62" s="34"/>
      <c r="IE62" s="15"/>
      <c r="IF62" s="15"/>
      <c r="IG62" s="15"/>
      <c r="IH62" s="15"/>
      <c r="II62" s="15"/>
    </row>
  </sheetData>
  <sheetProtection password="EEC8" sheet="1" selectLockedCells="1"/>
  <mergeCells count="8">
    <mergeCell ref="A9:BC9"/>
    <mergeCell ref="C61:BC61"/>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0">
      <formula1>IF(ISBLANK(F60),$A$3:$C$3,$B$3:$C$3)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0">
      <formula1>0</formula1>
      <formula2>IF(E60&lt;&gt;"Select",99.9,0)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0">
      <formula1>IF(E60&lt;&gt;"Select",0,-1)</formula1>
      <formula2>IF(E60&lt;&gt;"Select",99.99,-1)</formula2>
    </dataValidation>
    <dataValidation type="list" allowBlank="1" showInputMessage="1" showErrorMessage="1" sqref="L56 L57 L13 L14 L15 L16 L17 L18 L19 L20 L21 L22 L23 L24 L25 L26 L27 L28 L29 L30 L31 L32 L33 L34 L35 L36 L37 L38 L39 L40 L41 L42 L43 L44 L45 L46 L47 L48 L49 L50 L51 L52 L53 L54 L55 L58">
      <formula1>"INR"</formula1>
    </dataValidation>
    <dataValidation allowBlank="1" showInputMessage="1" showErrorMessage="1" promptTitle="Addition / Deduction" prompt="Please Choose the correct One" sqref="J13:J58"/>
    <dataValidation type="list" showInputMessage="1" showErrorMessage="1" sqref="I13:I58">
      <formula1>"Excess(+), Less(-)"</formula1>
    </dataValidation>
    <dataValidation type="decimal" allowBlank="1" showInputMessage="1" showErrorMessage="1" errorTitle="Invalid Entry" error="Only Numeric Values are allowed. " sqref="A13:A58">
      <formula1>0</formula1>
      <formula2>999999999999999</formula2>
    </dataValidation>
    <dataValidation allowBlank="1" showInputMessage="1" showErrorMessage="1" promptTitle="Item Description" prompt="Please enter Item Description in text" sqref="B55:B58 B19:B24 B31:B36 B43:B48"/>
    <dataValidation allowBlank="1" showInputMessage="1" showErrorMessage="1" promptTitle="Itemcode/Make" prompt="Please enter text" sqref="C13:C58"/>
    <dataValidation type="decimal" allowBlank="1" showInputMessage="1" showErrorMessage="1" promptTitle="Rate Entry" prompt="Please enter the Other Taxes2 in Rupees for this item. " errorTitle="Invaid Entry" error="Only Numeric Values are allowed. " sqref="N13:O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8">
      <formula1>0</formula1>
      <formula2>999999999999999</formula2>
    </dataValidation>
    <dataValidation allowBlank="1" showInputMessage="1" showErrorMessage="1" promptTitle="Units" prompt="Please enter Units in text" sqref="E13:E58"/>
    <dataValidation type="decimal" allowBlank="1" showInputMessage="1" showErrorMessage="1" promptTitle="Quantity" prompt="Please enter the Quantity for this item. " errorTitle="Invalid Entry" error="Only Numeric Values are allowed. " sqref="D13:D58 F13:F5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58">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19 M21:M22 M54:M58 M29 M31 M24:M27 M39 M33:M37 M43:M45 M41 M47:M52">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2</v>
      </c>
      <c r="F6" s="84"/>
      <c r="G6" s="84"/>
      <c r="H6" s="84"/>
      <c r="I6" s="84"/>
      <c r="J6" s="84"/>
      <c r="K6" s="84"/>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2021-09-20T05:40:38Z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