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<sst xmlns="http://schemas.openxmlformats.org/spreadsheetml/2006/main" count="596" uniqueCount="186">
  <si>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</si>
  <si>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</si>
  <si>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</si>
  <si>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</si>
  <si>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</si>
  <si>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</si>
  <si>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</si>
  <si>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</si>
  <si>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</si>
  <si>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</si>
  <si>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</si>
  <si>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</si>
  <si>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</si>
  <si>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</si>
  <si>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</si>
  <si>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</si>
  <si>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</si>
  <si>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</si>
  <si>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</si>
  <si>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</si>
  <si>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</si>
  <si>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</si>
  <si>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</si>
  <si>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</si>
  <si>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</si>
  <si>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</si>
  <si>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</si>
  <si>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</si>
  <si>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</si>
  <si>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</si>
  <si>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</si>
  <si>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</si>
  <si>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</si>
  <si>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</si>
  <si>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</si>
  <si>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</si>
  <si>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</si>
  <si>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</si>
  <si>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</si>
  <si>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</si>
  <si>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</si>
  <si>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</si>
  <si>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</si>
  <si>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</si>
  <si>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</si>
  <si>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</si>
  <si>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</si>
  <si>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</si>
  <si>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</si>
  <si>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</si>
  <si>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</si>
  <si>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</si>
  <si>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</si>
  <si>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</si>
  <si>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</si>
  <si>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Executive Engineer (Electrical) IIT Kanpur</t>
  </si>
  <si>
    <t xml:space="preserve">Name of Work:Rewiring and shifting of distribution LT cables in old AC plant in basement of computer centre. </t>
  </si>
  <si>
    <t>Contract No:  41/Elect/2021/236 dated 27.07.2021</t>
  </si>
  <si>
    <t>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t>
  </si>
  <si>
    <t>Group C</t>
  </si>
  <si>
    <t>Supplying and drawing following sizes of FRLS PVC insulated copper conductor, single core cable in the existing surface/ recessed steel/ PVC conduit as required.</t>
  </si>
  <si>
    <t>3 x 1.5 sq. mm</t>
  </si>
  <si>
    <t>3 x 2.5 sq. mm</t>
  </si>
  <si>
    <t>3 x 4 sq. mm</t>
  </si>
  <si>
    <t>3 x 6 sq. mm</t>
  </si>
  <si>
    <t>4 x 16 sq. mm</t>
  </si>
  <si>
    <t>Supplying and fixing of following sizes of steel conduit along with accessories in surface/recess including painting in case of surface conduit, or cutting the wall and making good the same in case of recessed conduit as required</t>
  </si>
  <si>
    <t>20 mm</t>
  </si>
  <si>
    <t>25 mm</t>
  </si>
  <si>
    <t>32 mm</t>
  </si>
  <si>
    <t xml:space="preserve">S &amp; F metal box of following sizes ( nominal size ) on surface or in recess with suitable size of phenolic laminated sheet cover in the front I/c painting etc as reqd. </t>
  </si>
  <si>
    <t>100 mm x 100 mm x 60 mm deep</t>
  </si>
  <si>
    <t>180 mm x 100 mm x 60 mm deep</t>
  </si>
  <si>
    <t>200 mm X 150 mm X 75 mm deep</t>
  </si>
  <si>
    <t>250 mm x 300 mm x 100 mm deep</t>
  </si>
  <si>
    <t>Supplying and fixing 3 pin, 5 amp. Ceiling rose on the existing junction box/ wooden block including connection etc. as reqd.</t>
  </si>
  <si>
    <t xml:space="preserve">Supplying and fixing following piano type switch/ socket on the existing switch box/ cover including connections etc. as required. </t>
  </si>
  <si>
    <t xml:space="preserve">5/6 amps switch </t>
  </si>
  <si>
    <t xml:space="preserve">15/16 A switch </t>
  </si>
  <si>
    <t xml:space="preserve">3 pin 5/6 A socket outlet </t>
  </si>
  <si>
    <t xml:space="preserve">6 pin 15/16 A socket outlet </t>
  </si>
  <si>
    <t xml:space="preserve">Fan regulator Dimmer switch type </t>
  </si>
  <si>
    <t>Providing and fixing following rating and breaking capacity and pole MCCB with thermomagnetic release and terminal spreaders in existing cubicle panel board including drilling holes in cubicle panel, making connections, etc. as required.</t>
  </si>
  <si>
    <t>200 A,36KA,FPMCCB</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</si>
  <si>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</si>
  <si>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8 way , Double door</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</si>
  <si>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</si>
  <si>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8 Way (4+24), double door</t>
  </si>
  <si>
    <t>S &amp; F of following rating &amp; poles 240 volts 'C' curve 10 kA MCB  in the existing MCB DB complete with connection, testing &amp; commissioning etc as reqd.</t>
  </si>
  <si>
    <t>Single Pole (5A to 32A)</t>
  </si>
  <si>
    <t>Double Pole (5A to 32A)</t>
  </si>
  <si>
    <t>Single Pole (40A to 63A)</t>
  </si>
  <si>
    <t>Double Pole  (40A to 63A)</t>
  </si>
  <si>
    <t>Four pole  (40A to 63A)</t>
  </si>
  <si>
    <t>Supplying and fixing following rating, double pole, (single phase and neutral), 240 V, residual current circuit breaker (RCCB), having a sensitivity current 30 mA in the existing MCB DB complete with connections, testing and commissioning etc. as required.</t>
  </si>
  <si>
    <t>63 A</t>
  </si>
  <si>
    <t>Supplying and installing following size of perforated painted with powder coating M.S. cable trays with perforation not more than 17.5%, in convenient sections, joined with connectors, suspended from the ceiling with M.S. suspenders including bolts &amp; nuts, painting suspenders etc as required.</t>
  </si>
  <si>
    <t>300 mm width X 50 mm depth X 1.6 mm thickness</t>
  </si>
  <si>
    <t>S/F, angle iron 40mm x 40mm x 6mm i/c cutting, welding, painting etc. as reqd</t>
  </si>
  <si>
    <t>Dismentaling old conduit pipe 20mm/25mm/32mm with clamp filling the hole with cement &amp; sand as reqd.</t>
  </si>
  <si>
    <t>Dismantling, disconnecting  1x 1.5 / 2.5/ 4.0 / 6.0/ 10.0 sq.mm. wire from  existing conduit pipe and  making role and depositing in store as reqd.</t>
  </si>
  <si>
    <t xml:space="preserve">Dismentling damaged switch/DB/KWH meter/ all type fitting / ceiling fan / Exhaust fan/ Wall Fan /  pole fuse box/TPN switches metal helide box with MCB/Pole fuse box and depositing in the section store.    </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</si>
  <si>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</si>
  <si>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</si>
  <si>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</si>
  <si>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</si>
  <si>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</si>
  <si>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</si>
  <si>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r>
      <t>S &amp; F 3 mm thick phenolic laminated sheet on existing board with brass screw &amp; cup washer etc as reqd.</t>
    </r>
    <r>
      <rPr>
        <b/>
        <sz val="12"/>
        <color indexed="8"/>
        <rFont val="Arial"/>
        <family val="2"/>
      </rPr>
      <t xml:space="preserve"> </t>
    </r>
  </si>
  <si>
    <t>Lifting removing cable from trench/clamps, making role &amp; depositing the same in store I/c cartage.</t>
  </si>
  <si>
    <t>upto 35 sqmm</t>
  </si>
  <si>
    <t>Supplying, fixing, connecting, commissioning and testing of the following luminaries light fixtures complete with all accessories and with lamp as required complete.</t>
  </si>
  <si>
    <t xml:space="preserve">LED tube with light fitting (1 X 18 / 20 Watt. LED)  surface mounting luminares </t>
  </si>
  <si>
    <t>Supplying, fixing, connecting, commissioning &amp; testing of wall mounted fan 400mm sweep AC 230/250V, 50Hz revolving fan with brackets,  rag bolts etc. as reqd.</t>
  </si>
  <si>
    <t>S &amp; F metal enclosure suitable for FP/DP MCB/DP ELCB on surface or recessed etc as reqd.</t>
  </si>
  <si>
    <t>Supply, Installation of exhaust fan, 900 rpm 220 volt AC, 50 Hz of following sweep in the existing opening I/c connection, testing, commissioning etc as reqd.</t>
  </si>
  <si>
    <t>450 mm</t>
  </si>
  <si>
    <t>S &amp; F, Exhaust fan shutter for following sizes exhaust fan on rag bolts as reqd.</t>
  </si>
  <si>
    <t>Supplying and fixing Connecting and commissioning of fully automatic starter of following capacity electric motors, 415 V, 50 Hz, 3 phase, in sheet steel enclosure C&amp;S make for Submersible  pump as required complete make C  &amp; S and its equivelant.</t>
  </si>
  <si>
    <t>5HP DOL</t>
  </si>
  <si>
    <t>mtr</t>
  </si>
  <si>
    <t>Mtr.</t>
  </si>
  <si>
    <t>Nos.</t>
  </si>
  <si>
    <t>No's</t>
  </si>
  <si>
    <t>Mtrs.</t>
  </si>
  <si>
    <t>Sq.cm</t>
  </si>
  <si>
    <t>Item1</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</si>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</sst>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name val="Arial"/>
      <family val="2"/>
    </font>
    <font>
      <sz val="12"/>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64" fontId="71"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3" fillId="0" borderId="13" xfId="0" applyFont="1" applyFill="1" applyBorder="1" applyAlignment="1">
      <alignment horizontal="center" vertical="top"/>
    </xf>
    <xf numFmtId="0" fontId="43" fillId="0" borderId="13" xfId="0" applyFont="1" applyFill="1" applyBorder="1" applyAlignment="1">
      <alignment horizontal="center" vertical="top" wrapText="1"/>
    </xf>
    <xf numFmtId="0" fontId="74" fillId="0" borderId="13" xfId="0" applyFont="1" applyFill="1" applyBorder="1" applyAlignment="1">
      <alignment horizontal="center" vertical="top"/>
    </xf>
    <xf numFmtId="0" fontId="43" fillId="0" borderId="15" xfId="0" applyFont="1" applyFill="1" applyBorder="1" applyAlignment="1">
      <alignment horizontal="center" vertical="top"/>
    </xf>
    <xf numFmtId="0" fontId="43" fillId="0" borderId="13" xfId="0" applyFont="1" applyFill="1" applyBorder="1" applyAlignment="1">
      <alignment horizontal="justify" vertical="top" wrapText="1"/>
    </xf>
    <xf numFmtId="0" fontId="74" fillId="0" borderId="13" xfId="0" applyFont="1" applyFill="1" applyBorder="1" applyAlignment="1">
      <alignment horizontal="justify" vertical="top" wrapText="1"/>
    </xf>
    <xf numFmtId="0" fontId="74" fillId="0" borderId="13" xfId="0" applyFont="1" applyFill="1" applyBorder="1" applyAlignment="1">
      <alignment horizontal="justify" vertical="top"/>
    </xf>
    <xf numFmtId="0" fontId="43" fillId="0" borderId="13" xfId="0" applyFont="1" applyFill="1" applyBorder="1" applyAlignment="1">
      <alignment vertical="top"/>
    </xf>
    <xf numFmtId="0" fontId="43" fillId="0" borderId="13" xfId="0" applyFont="1" applyFill="1" applyBorder="1" applyAlignment="1">
      <alignment horizontal="justify" vertical="top"/>
    </xf>
    <xf numFmtId="2" fontId="43" fillId="0" borderId="13" xfId="0" applyNumberFormat="1" applyFont="1" applyFill="1" applyBorder="1" applyAlignment="1">
      <alignment horizontal="center" vertical="center"/>
    </xf>
    <xf numFmtId="2" fontId="43" fillId="0" borderId="13"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9"/>
  <sheetViews>
    <sheetView showGridLines="0" zoomScale="115" zoomScaleNormal="115" zoomScalePageLayoutView="0" workbookViewId="0" topLeftCell="A68">
      <selection activeCell="A7" sqref="A7:BC7"/>
    </sheetView>
  </sheetViews>
  <sheetFormatPr defaultColWidth="9.140625" defaultRowHeight="15"/>
  <cols>
    <col min="1" max="1" width="15.421875" style="57" customWidth="1"/>
    <col min="2" max="2" width="47.8515625" style="57" customWidth="1"/>
    <col min="3" max="3" width="14.8515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55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51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20">
      <c r="A13" s="81">
        <v>1</v>
      </c>
      <c r="B13" s="85" t="s">
        <v>58</v>
      </c>
      <c r="C13" s="19" t="s">
        <v>126</v>
      </c>
      <c r="D13" s="90"/>
      <c r="E13" s="92"/>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81">
        <v>1.1</v>
      </c>
      <c r="B14" s="85" t="s">
        <v>59</v>
      </c>
      <c r="C14" s="19" t="s">
        <v>41</v>
      </c>
      <c r="D14" s="90">
        <v>60</v>
      </c>
      <c r="E14" s="92" t="s">
        <v>120</v>
      </c>
      <c r="F14" s="67">
        <v>100</v>
      </c>
      <c r="G14" s="33"/>
      <c r="H14" s="21"/>
      <c r="I14" s="20" t="s">
        <v>38</v>
      </c>
      <c r="J14" s="22">
        <f aca="true" t="shared" si="0" ref="J14:J54">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60">
      <c r="A15" s="81">
        <v>2</v>
      </c>
      <c r="B15" s="85" t="s">
        <v>60</v>
      </c>
      <c r="C15" s="19" t="s">
        <v>42</v>
      </c>
      <c r="D15" s="90"/>
      <c r="E15" s="92"/>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81">
        <v>2.1</v>
      </c>
      <c r="B16" s="85" t="s">
        <v>61</v>
      </c>
      <c r="C16" s="19" t="s">
        <v>44</v>
      </c>
      <c r="D16" s="90">
        <v>20</v>
      </c>
      <c r="E16" s="92" t="s">
        <v>120</v>
      </c>
      <c r="F16" s="67">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5:BA23">total_amount_ba($B$2,$D$2,D16,F16,J16,K16,M16)</f>
        <v>0</v>
      </c>
      <c r="BB16" s="64">
        <f aca="true" t="shared" si="2" ref="BB15:BB23">BA16+SUM(N16:AZ16)</f>
        <v>0</v>
      </c>
      <c r="BC16" s="30" t="str">
        <f aca="true" t="shared" si="3" ref="BC15:BC23">SpellNumber(L16,BB16)</f>
        <v>INR Zero Only</v>
      </c>
      <c r="IE16" s="32">
        <v>2</v>
      </c>
      <c r="IF16" s="32" t="s">
        <v>34</v>
      </c>
      <c r="IG16" s="32" t="s">
        <v>42</v>
      </c>
      <c r="IH16" s="32">
        <v>10</v>
      </c>
      <c r="II16" s="32" t="s">
        <v>37</v>
      </c>
    </row>
    <row r="17" spans="1:243" s="31" customFormat="1" ht="15">
      <c r="A17" s="81">
        <v>2.2</v>
      </c>
      <c r="B17" s="85" t="s">
        <v>62</v>
      </c>
      <c r="C17" s="19" t="s">
        <v>127</v>
      </c>
      <c r="D17" s="90">
        <v>20</v>
      </c>
      <c r="E17" s="92" t="s">
        <v>120</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
      <c r="A18" s="82">
        <v>2.3</v>
      </c>
      <c r="B18" s="86" t="s">
        <v>63</v>
      </c>
      <c r="C18" s="19" t="s">
        <v>128</v>
      </c>
      <c r="D18" s="91">
        <v>60</v>
      </c>
      <c r="E18" s="91" t="s">
        <v>121</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15">
      <c r="A19" s="81">
        <v>2.4</v>
      </c>
      <c r="B19" s="85" t="s">
        <v>64</v>
      </c>
      <c r="C19" s="19" t="s">
        <v>129</v>
      </c>
      <c r="D19" s="90">
        <v>40</v>
      </c>
      <c r="E19" s="92" t="s">
        <v>120</v>
      </c>
      <c r="F19" s="67">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15">
      <c r="A20" s="82">
        <v>2.5</v>
      </c>
      <c r="B20" s="86" t="s">
        <v>65</v>
      </c>
      <c r="C20" s="19" t="s">
        <v>130</v>
      </c>
      <c r="D20" s="91">
        <v>10</v>
      </c>
      <c r="E20" s="91" t="s">
        <v>121</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90">
      <c r="A21" s="81">
        <v>3</v>
      </c>
      <c r="B21" s="85" t="s">
        <v>66</v>
      </c>
      <c r="C21" s="19" t="s">
        <v>131</v>
      </c>
      <c r="D21" s="90"/>
      <c r="E21" s="92"/>
      <c r="F21" s="20"/>
      <c r="G21" s="21"/>
      <c r="H21" s="21"/>
      <c r="I21" s="20"/>
      <c r="J21" s="22"/>
      <c r="K21" s="23"/>
      <c r="L21" s="23"/>
      <c r="M21" s="24"/>
      <c r="N21" s="25"/>
      <c r="O21" s="25"/>
      <c r="P21" s="26"/>
      <c r="Q21" s="25"/>
      <c r="R21" s="25"/>
      <c r="S21" s="27"/>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c r="BB21" s="29"/>
      <c r="BC21" s="30"/>
      <c r="IE21" s="32">
        <v>3</v>
      </c>
      <c r="IF21" s="32" t="s">
        <v>43</v>
      </c>
      <c r="IG21" s="32" t="s">
        <v>44</v>
      </c>
      <c r="IH21" s="32">
        <v>10</v>
      </c>
      <c r="II21" s="32" t="s">
        <v>37</v>
      </c>
    </row>
    <row r="22" spans="1:243" s="31" customFormat="1" ht="15">
      <c r="A22" s="81">
        <v>3.1</v>
      </c>
      <c r="B22" s="85" t="s">
        <v>67</v>
      </c>
      <c r="C22" s="19" t="s">
        <v>132</v>
      </c>
      <c r="D22" s="90">
        <v>100</v>
      </c>
      <c r="E22" s="92" t="s">
        <v>120</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5">
      <c r="A23" s="81">
        <v>3.2</v>
      </c>
      <c r="B23" s="85" t="s">
        <v>68</v>
      </c>
      <c r="C23" s="19" t="s">
        <v>133</v>
      </c>
      <c r="D23" s="90">
        <v>30</v>
      </c>
      <c r="E23" s="92" t="s">
        <v>120</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5">
      <c r="A24" s="82">
        <v>3.3</v>
      </c>
      <c r="B24" s="86" t="s">
        <v>69</v>
      </c>
      <c r="C24" s="19" t="s">
        <v>134</v>
      </c>
      <c r="D24" s="91">
        <v>20</v>
      </c>
      <c r="E24" s="91" t="s">
        <v>121</v>
      </c>
      <c r="F24" s="67">
        <v>100</v>
      </c>
      <c r="G24" s="33"/>
      <c r="H24" s="33"/>
      <c r="I24" s="20" t="s">
        <v>38</v>
      </c>
      <c r="J24" s="22">
        <f aca="true" t="shared" si="4" ref="J24:J32">IF(I24="Less(-)",-1,1)</f>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aca="true" t="shared" si="5" ref="BA24:BA32">total_amount_ba($B$2,$D$2,D24,F24,J24,K24,M24)</f>
        <v>0</v>
      </c>
      <c r="BB24" s="64">
        <f aca="true" t="shared" si="6" ref="BB24:BB32">BA24+SUM(N24:AZ24)</f>
        <v>0</v>
      </c>
      <c r="BC24" s="30" t="str">
        <f aca="true" t="shared" si="7" ref="BC24:BC32">SpellNumber(L24,BB24)</f>
        <v>INR Zero Only</v>
      </c>
      <c r="IE24" s="32">
        <v>1.02</v>
      </c>
      <c r="IF24" s="32" t="s">
        <v>40</v>
      </c>
      <c r="IG24" s="32" t="s">
        <v>41</v>
      </c>
      <c r="IH24" s="32">
        <v>213</v>
      </c>
      <c r="II24" s="32" t="s">
        <v>37</v>
      </c>
    </row>
    <row r="25" spans="1:243" s="31" customFormat="1" ht="60">
      <c r="A25" s="82">
        <v>4</v>
      </c>
      <c r="B25" s="86" t="s">
        <v>70</v>
      </c>
      <c r="C25" s="19" t="s">
        <v>135</v>
      </c>
      <c r="D25" s="90"/>
      <c r="E25" s="92"/>
      <c r="F25" s="20"/>
      <c r="G25" s="21"/>
      <c r="H25" s="21"/>
      <c r="I25" s="20"/>
      <c r="J25" s="22"/>
      <c r="K25" s="23"/>
      <c r="L25" s="23"/>
      <c r="M25" s="24"/>
      <c r="N25" s="25"/>
      <c r="O25" s="25"/>
      <c r="P25" s="26"/>
      <c r="Q25" s="25"/>
      <c r="R25" s="25"/>
      <c r="S25" s="2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8"/>
      <c r="BB25" s="29"/>
      <c r="BC25" s="30"/>
      <c r="IE25" s="32">
        <v>2</v>
      </c>
      <c r="IF25" s="32" t="s">
        <v>34</v>
      </c>
      <c r="IG25" s="32" t="s">
        <v>42</v>
      </c>
      <c r="IH25" s="32">
        <v>10</v>
      </c>
      <c r="II25" s="32" t="s">
        <v>37</v>
      </c>
    </row>
    <row r="26" spans="1:243" s="31" customFormat="1" ht="15">
      <c r="A26" s="82">
        <v>4.1</v>
      </c>
      <c r="B26" s="86" t="s">
        <v>71</v>
      </c>
      <c r="C26" s="19" t="s">
        <v>136</v>
      </c>
      <c r="D26" s="91">
        <v>10</v>
      </c>
      <c r="E26" s="91" t="s">
        <v>122</v>
      </c>
      <c r="F26" s="67">
        <v>10</v>
      </c>
      <c r="G26" s="33"/>
      <c r="H26" s="33"/>
      <c r="I26" s="20" t="s">
        <v>38</v>
      </c>
      <c r="J26" s="22">
        <f t="shared" si="4"/>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 t="shared" si="5"/>
        <v>0</v>
      </c>
      <c r="BB26" s="64">
        <f t="shared" si="6"/>
        <v>0</v>
      </c>
      <c r="BC26" s="30" t="str">
        <f t="shared" si="7"/>
        <v>INR Zero Only</v>
      </c>
      <c r="IE26" s="32">
        <v>3</v>
      </c>
      <c r="IF26" s="32" t="s">
        <v>43</v>
      </c>
      <c r="IG26" s="32" t="s">
        <v>44</v>
      </c>
      <c r="IH26" s="32">
        <v>10</v>
      </c>
      <c r="II26" s="32" t="s">
        <v>37</v>
      </c>
    </row>
    <row r="27" spans="1:243" s="31" customFormat="1" ht="15">
      <c r="A27" s="82">
        <v>4.2</v>
      </c>
      <c r="B27" s="86" t="s">
        <v>72</v>
      </c>
      <c r="C27" s="19" t="s">
        <v>137</v>
      </c>
      <c r="D27" s="91">
        <v>20</v>
      </c>
      <c r="E27" s="91" t="s">
        <v>122</v>
      </c>
      <c r="F27" s="67">
        <v>10</v>
      </c>
      <c r="G27" s="33"/>
      <c r="H27" s="33"/>
      <c r="I27" s="20" t="s">
        <v>38</v>
      </c>
      <c r="J27" s="22">
        <f t="shared" si="4"/>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5"/>
        <v>0</v>
      </c>
      <c r="BB27" s="64">
        <f t="shared" si="6"/>
        <v>0</v>
      </c>
      <c r="BC27" s="30" t="str">
        <f t="shared" si="7"/>
        <v>INR Zero Only</v>
      </c>
      <c r="IE27" s="32">
        <v>1.01</v>
      </c>
      <c r="IF27" s="32" t="s">
        <v>39</v>
      </c>
      <c r="IG27" s="32" t="s">
        <v>35</v>
      </c>
      <c r="IH27" s="32">
        <v>123.223</v>
      </c>
      <c r="II27" s="32" t="s">
        <v>37</v>
      </c>
    </row>
    <row r="28" spans="1:243" s="31" customFormat="1" ht="15">
      <c r="A28" s="82">
        <v>4.3</v>
      </c>
      <c r="B28" s="86" t="s">
        <v>73</v>
      </c>
      <c r="C28" s="19" t="s">
        <v>138</v>
      </c>
      <c r="D28" s="91">
        <v>10</v>
      </c>
      <c r="E28" s="91" t="s">
        <v>122</v>
      </c>
      <c r="F28" s="67">
        <v>10</v>
      </c>
      <c r="G28" s="33"/>
      <c r="H28" s="33"/>
      <c r="I28" s="20" t="s">
        <v>38</v>
      </c>
      <c r="J28" s="22">
        <f t="shared" si="4"/>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 t="shared" si="5"/>
        <v>0</v>
      </c>
      <c r="BB28" s="64">
        <f t="shared" si="6"/>
        <v>0</v>
      </c>
      <c r="BC28" s="30" t="str">
        <f t="shared" si="7"/>
        <v>INR Zero Only</v>
      </c>
      <c r="IE28" s="32">
        <v>1.02</v>
      </c>
      <c r="IF28" s="32" t="s">
        <v>40</v>
      </c>
      <c r="IG28" s="32" t="s">
        <v>41</v>
      </c>
      <c r="IH28" s="32">
        <v>213</v>
      </c>
      <c r="II28" s="32" t="s">
        <v>37</v>
      </c>
    </row>
    <row r="29" spans="1:243" s="31" customFormat="1" ht="15">
      <c r="A29" s="82">
        <v>4.4</v>
      </c>
      <c r="B29" s="86" t="s">
        <v>74</v>
      </c>
      <c r="C29" s="19" t="s">
        <v>139</v>
      </c>
      <c r="D29" s="91">
        <v>10</v>
      </c>
      <c r="E29" s="91" t="s">
        <v>122</v>
      </c>
      <c r="F29" s="67">
        <v>10</v>
      </c>
      <c r="G29" s="33"/>
      <c r="H29" s="33"/>
      <c r="I29" s="20" t="s">
        <v>38</v>
      </c>
      <c r="J29" s="22">
        <f t="shared" si="4"/>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5"/>
        <v>0</v>
      </c>
      <c r="BB29" s="64">
        <f t="shared" si="6"/>
        <v>0</v>
      </c>
      <c r="BC29" s="30" t="str">
        <f t="shared" si="7"/>
        <v>INR Zero Only</v>
      </c>
      <c r="IE29" s="32">
        <v>2</v>
      </c>
      <c r="IF29" s="32" t="s">
        <v>34</v>
      </c>
      <c r="IG29" s="32" t="s">
        <v>42</v>
      </c>
      <c r="IH29" s="32">
        <v>10</v>
      </c>
      <c r="II29" s="32" t="s">
        <v>37</v>
      </c>
    </row>
    <row r="30" spans="1:243" s="31" customFormat="1" ht="45">
      <c r="A30" s="82">
        <v>5</v>
      </c>
      <c r="B30" s="86" t="s">
        <v>75</v>
      </c>
      <c r="C30" s="19" t="s">
        <v>140</v>
      </c>
      <c r="D30" s="91">
        <v>25</v>
      </c>
      <c r="E30" s="91" t="s">
        <v>122</v>
      </c>
      <c r="F30" s="67">
        <v>10</v>
      </c>
      <c r="G30" s="33"/>
      <c r="H30" s="33"/>
      <c r="I30" s="20" t="s">
        <v>38</v>
      </c>
      <c r="J30" s="22">
        <f t="shared" si="4"/>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5"/>
        <v>0</v>
      </c>
      <c r="BB30" s="64">
        <f t="shared" si="6"/>
        <v>0</v>
      </c>
      <c r="BC30" s="30" t="str">
        <f t="shared" si="7"/>
        <v>INR Zero Only</v>
      </c>
      <c r="IE30" s="32">
        <v>3</v>
      </c>
      <c r="IF30" s="32" t="s">
        <v>43</v>
      </c>
      <c r="IG30" s="32" t="s">
        <v>44</v>
      </c>
      <c r="IH30" s="32">
        <v>10</v>
      </c>
      <c r="II30" s="32" t="s">
        <v>37</v>
      </c>
    </row>
    <row r="31" spans="1:243" s="31" customFormat="1" ht="45">
      <c r="A31" s="82">
        <v>6</v>
      </c>
      <c r="B31" s="85" t="s">
        <v>76</v>
      </c>
      <c r="C31" s="19" t="s">
        <v>141</v>
      </c>
      <c r="D31" s="90"/>
      <c r="E31" s="92"/>
      <c r="F31" s="20"/>
      <c r="G31" s="21"/>
      <c r="H31" s="21"/>
      <c r="I31" s="20"/>
      <c r="J31" s="22"/>
      <c r="K31" s="23"/>
      <c r="L31" s="23"/>
      <c r="M31" s="24"/>
      <c r="N31" s="25"/>
      <c r="O31" s="25"/>
      <c r="P31" s="26"/>
      <c r="Q31" s="25"/>
      <c r="R31" s="25"/>
      <c r="S31" s="27"/>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8"/>
      <c r="BB31" s="29"/>
      <c r="BC31" s="30"/>
      <c r="IE31" s="32">
        <v>1.01</v>
      </c>
      <c r="IF31" s="32" t="s">
        <v>39</v>
      </c>
      <c r="IG31" s="32" t="s">
        <v>35</v>
      </c>
      <c r="IH31" s="32">
        <v>123.223</v>
      </c>
      <c r="II31" s="32" t="s">
        <v>37</v>
      </c>
    </row>
    <row r="32" spans="1:243" s="31" customFormat="1" ht="15">
      <c r="A32" s="82">
        <v>6.1</v>
      </c>
      <c r="B32" s="85" t="s">
        <v>77</v>
      </c>
      <c r="C32" s="19" t="s">
        <v>142</v>
      </c>
      <c r="D32" s="91">
        <v>25</v>
      </c>
      <c r="E32" s="91" t="s">
        <v>122</v>
      </c>
      <c r="F32" s="67">
        <v>10</v>
      </c>
      <c r="G32" s="33"/>
      <c r="H32" s="33"/>
      <c r="I32" s="20" t="s">
        <v>38</v>
      </c>
      <c r="J32" s="22">
        <f t="shared" si="4"/>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5"/>
        <v>0</v>
      </c>
      <c r="BB32" s="64">
        <f t="shared" si="6"/>
        <v>0</v>
      </c>
      <c r="BC32" s="30" t="str">
        <f t="shared" si="7"/>
        <v>INR Zero Only</v>
      </c>
      <c r="IE32" s="32">
        <v>1.02</v>
      </c>
      <c r="IF32" s="32" t="s">
        <v>40</v>
      </c>
      <c r="IG32" s="32" t="s">
        <v>41</v>
      </c>
      <c r="IH32" s="32">
        <v>213</v>
      </c>
      <c r="II32" s="32" t="s">
        <v>37</v>
      </c>
    </row>
    <row r="33" spans="1:243" s="31" customFormat="1" ht="15">
      <c r="A33" s="82">
        <v>6.2</v>
      </c>
      <c r="B33" s="85" t="s">
        <v>78</v>
      </c>
      <c r="C33" s="19" t="s">
        <v>143</v>
      </c>
      <c r="D33" s="91">
        <v>15</v>
      </c>
      <c r="E33" s="91" t="s">
        <v>122</v>
      </c>
      <c r="F33" s="67">
        <v>100</v>
      </c>
      <c r="G33" s="33"/>
      <c r="H33" s="33"/>
      <c r="I33" s="20" t="s">
        <v>38</v>
      </c>
      <c r="J33" s="22">
        <f t="shared" si="0"/>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aca="true" t="shared" si="8" ref="BA33:BA54">total_amount_ba($B$2,$D$2,D33,F33,J33,K33,M33)</f>
        <v>0</v>
      </c>
      <c r="BB33" s="64">
        <f aca="true" t="shared" si="9" ref="BB33:BB54">BA33+SUM(N33:AZ33)</f>
        <v>0</v>
      </c>
      <c r="BC33" s="30" t="str">
        <f aca="true" t="shared" si="10" ref="BC33:BC54">SpellNumber(L33,BB33)</f>
        <v>INR Zero Only</v>
      </c>
      <c r="IE33" s="32">
        <v>1.02</v>
      </c>
      <c r="IF33" s="32" t="s">
        <v>40</v>
      </c>
      <c r="IG33" s="32" t="s">
        <v>41</v>
      </c>
      <c r="IH33" s="32">
        <v>213</v>
      </c>
      <c r="II33" s="32" t="s">
        <v>37</v>
      </c>
    </row>
    <row r="34" spans="1:243" s="31" customFormat="1" ht="15">
      <c r="A34" s="82">
        <v>6.3</v>
      </c>
      <c r="B34" s="85" t="s">
        <v>79</v>
      </c>
      <c r="C34" s="19" t="s">
        <v>144</v>
      </c>
      <c r="D34" s="91">
        <v>25</v>
      </c>
      <c r="E34" s="91" t="s">
        <v>122</v>
      </c>
      <c r="F34" s="67">
        <v>10</v>
      </c>
      <c r="G34" s="33"/>
      <c r="H34" s="33"/>
      <c r="I34" s="20" t="s">
        <v>38</v>
      </c>
      <c r="J34" s="22">
        <f t="shared" si="0"/>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8"/>
        <v>0</v>
      </c>
      <c r="BB34" s="64">
        <f t="shared" si="9"/>
        <v>0</v>
      </c>
      <c r="BC34" s="30" t="str">
        <f t="shared" si="10"/>
        <v>INR Zero Only</v>
      </c>
      <c r="IE34" s="32">
        <v>2</v>
      </c>
      <c r="IF34" s="32" t="s">
        <v>34</v>
      </c>
      <c r="IG34" s="32" t="s">
        <v>42</v>
      </c>
      <c r="IH34" s="32">
        <v>10</v>
      </c>
      <c r="II34" s="32" t="s">
        <v>37</v>
      </c>
    </row>
    <row r="35" spans="1:243" s="31" customFormat="1" ht="15">
      <c r="A35" s="82">
        <v>6.4</v>
      </c>
      <c r="B35" s="85" t="s">
        <v>80</v>
      </c>
      <c r="C35" s="19" t="s">
        <v>145</v>
      </c>
      <c r="D35" s="91">
        <v>15</v>
      </c>
      <c r="E35" s="91" t="s">
        <v>122</v>
      </c>
      <c r="F35" s="67">
        <v>10</v>
      </c>
      <c r="G35" s="33"/>
      <c r="H35" s="33"/>
      <c r="I35" s="20" t="s">
        <v>38</v>
      </c>
      <c r="J35" s="22">
        <f t="shared" si="0"/>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8"/>
        <v>0</v>
      </c>
      <c r="BB35" s="64">
        <f t="shared" si="9"/>
        <v>0</v>
      </c>
      <c r="BC35" s="30" t="str">
        <f t="shared" si="10"/>
        <v>INR Zero Only</v>
      </c>
      <c r="IE35" s="32">
        <v>3</v>
      </c>
      <c r="IF35" s="32" t="s">
        <v>43</v>
      </c>
      <c r="IG35" s="32" t="s">
        <v>44</v>
      </c>
      <c r="IH35" s="32">
        <v>10</v>
      </c>
      <c r="II35" s="32" t="s">
        <v>37</v>
      </c>
    </row>
    <row r="36" spans="1:243" s="31" customFormat="1" ht="15">
      <c r="A36" s="81">
        <v>6.5</v>
      </c>
      <c r="B36" s="87" t="s">
        <v>81</v>
      </c>
      <c r="C36" s="19" t="s">
        <v>146</v>
      </c>
      <c r="D36" s="90">
        <v>5</v>
      </c>
      <c r="E36" s="91" t="s">
        <v>122</v>
      </c>
      <c r="F36" s="67">
        <v>10</v>
      </c>
      <c r="G36" s="33"/>
      <c r="H36" s="33"/>
      <c r="I36" s="20" t="s">
        <v>38</v>
      </c>
      <c r="J36" s="22">
        <f t="shared" si="0"/>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 t="shared" si="8"/>
        <v>0</v>
      </c>
      <c r="BB36" s="64">
        <f t="shared" si="9"/>
        <v>0</v>
      </c>
      <c r="BC36" s="30" t="str">
        <f t="shared" si="10"/>
        <v>INR Zero Only</v>
      </c>
      <c r="IE36" s="32">
        <v>1.01</v>
      </c>
      <c r="IF36" s="32" t="s">
        <v>39</v>
      </c>
      <c r="IG36" s="32" t="s">
        <v>35</v>
      </c>
      <c r="IH36" s="32">
        <v>123.223</v>
      </c>
      <c r="II36" s="32" t="s">
        <v>37</v>
      </c>
    </row>
    <row r="37" spans="1:243" s="31" customFormat="1" ht="90">
      <c r="A37" s="82">
        <v>7</v>
      </c>
      <c r="B37" s="85" t="s">
        <v>82</v>
      </c>
      <c r="C37" s="19" t="s">
        <v>147</v>
      </c>
      <c r="D37" s="90"/>
      <c r="E37" s="92"/>
      <c r="F37" s="20"/>
      <c r="G37" s="21"/>
      <c r="H37" s="21"/>
      <c r="I37" s="20"/>
      <c r="J37" s="22"/>
      <c r="K37" s="23"/>
      <c r="L37" s="23"/>
      <c r="M37" s="24"/>
      <c r="N37" s="25"/>
      <c r="O37" s="25"/>
      <c r="P37" s="26"/>
      <c r="Q37" s="25"/>
      <c r="R37" s="25"/>
      <c r="S37" s="27"/>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28"/>
      <c r="BB37" s="29"/>
      <c r="BC37" s="30"/>
      <c r="IE37" s="32">
        <v>1.02</v>
      </c>
      <c r="IF37" s="32" t="s">
        <v>40</v>
      </c>
      <c r="IG37" s="32" t="s">
        <v>41</v>
      </c>
      <c r="IH37" s="32">
        <v>213</v>
      </c>
      <c r="II37" s="32" t="s">
        <v>37</v>
      </c>
    </row>
    <row r="38" spans="1:243" s="31" customFormat="1" ht="15">
      <c r="A38" s="82">
        <v>7.1</v>
      </c>
      <c r="B38" s="85" t="s">
        <v>83</v>
      </c>
      <c r="C38" s="19" t="s">
        <v>148</v>
      </c>
      <c r="D38" s="91">
        <v>2</v>
      </c>
      <c r="E38" s="91" t="s">
        <v>122</v>
      </c>
      <c r="F38" s="67">
        <v>10</v>
      </c>
      <c r="G38" s="33"/>
      <c r="H38" s="33"/>
      <c r="I38" s="20" t="s">
        <v>38</v>
      </c>
      <c r="J38" s="22">
        <f t="shared" si="0"/>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 t="shared" si="8"/>
        <v>0</v>
      </c>
      <c r="BB38" s="64">
        <f t="shared" si="9"/>
        <v>0</v>
      </c>
      <c r="BC38" s="30" t="str">
        <f t="shared" si="10"/>
        <v>INR Zero Only</v>
      </c>
      <c r="IE38" s="32">
        <v>2</v>
      </c>
      <c r="IF38" s="32" t="s">
        <v>34</v>
      </c>
      <c r="IG38" s="32" t="s">
        <v>42</v>
      </c>
      <c r="IH38" s="32">
        <v>10</v>
      </c>
      <c r="II38" s="32" t="s">
        <v>37</v>
      </c>
    </row>
    <row r="39" spans="1:243" s="31" customFormat="1" ht="105">
      <c r="A39" s="81">
        <v>8</v>
      </c>
      <c r="B39" s="85" t="s">
        <v>84</v>
      </c>
      <c r="C39" s="19" t="s">
        <v>149</v>
      </c>
      <c r="D39" s="90"/>
      <c r="E39" s="92"/>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3</v>
      </c>
      <c r="IF39" s="32" t="s">
        <v>43</v>
      </c>
      <c r="IG39" s="32" t="s">
        <v>44</v>
      </c>
      <c r="IH39" s="32">
        <v>10</v>
      </c>
      <c r="II39" s="32" t="s">
        <v>37</v>
      </c>
    </row>
    <row r="40" spans="1:243" s="31" customFormat="1" ht="15">
      <c r="A40" s="82">
        <v>8.1</v>
      </c>
      <c r="B40" s="88" t="s">
        <v>85</v>
      </c>
      <c r="C40" s="19" t="s">
        <v>150</v>
      </c>
      <c r="D40" s="90">
        <v>2</v>
      </c>
      <c r="E40" s="93" t="s">
        <v>123</v>
      </c>
      <c r="F40" s="67">
        <v>10</v>
      </c>
      <c r="G40" s="33"/>
      <c r="H40" s="33"/>
      <c r="I40" s="20" t="s">
        <v>38</v>
      </c>
      <c r="J40" s="22">
        <f t="shared" si="0"/>
        <v>1</v>
      </c>
      <c r="K40" s="23" t="s">
        <v>48</v>
      </c>
      <c r="L40" s="23" t="s">
        <v>7</v>
      </c>
      <c r="M40" s="66"/>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4">
        <f t="shared" si="8"/>
        <v>0</v>
      </c>
      <c r="BB40" s="64">
        <f t="shared" si="9"/>
        <v>0</v>
      </c>
      <c r="BC40" s="30" t="str">
        <f t="shared" si="10"/>
        <v>INR Zero Only</v>
      </c>
      <c r="IE40" s="32">
        <v>1.01</v>
      </c>
      <c r="IF40" s="32" t="s">
        <v>39</v>
      </c>
      <c r="IG40" s="32" t="s">
        <v>35</v>
      </c>
      <c r="IH40" s="32">
        <v>123.223</v>
      </c>
      <c r="II40" s="32" t="s">
        <v>37</v>
      </c>
    </row>
    <row r="41" spans="1:243" s="31" customFormat="1" ht="135">
      <c r="A41" s="81">
        <v>9</v>
      </c>
      <c r="B41" s="85" t="s">
        <v>86</v>
      </c>
      <c r="C41" s="19" t="s">
        <v>151</v>
      </c>
      <c r="D41" s="90"/>
      <c r="E41" s="92"/>
      <c r="F41" s="20"/>
      <c r="G41" s="21"/>
      <c r="H41" s="21"/>
      <c r="I41" s="20"/>
      <c r="J41" s="22"/>
      <c r="K41" s="23"/>
      <c r="L41" s="23"/>
      <c r="M41" s="24"/>
      <c r="N41" s="25"/>
      <c r="O41" s="25"/>
      <c r="P41" s="26"/>
      <c r="Q41" s="25"/>
      <c r="R41" s="25"/>
      <c r="S41" s="27"/>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28"/>
      <c r="BB41" s="29"/>
      <c r="BC41" s="30"/>
      <c r="IE41" s="32">
        <v>1.02</v>
      </c>
      <c r="IF41" s="32" t="s">
        <v>40</v>
      </c>
      <c r="IG41" s="32" t="s">
        <v>41</v>
      </c>
      <c r="IH41" s="32">
        <v>213</v>
      </c>
      <c r="II41" s="32" t="s">
        <v>37</v>
      </c>
    </row>
    <row r="42" spans="1:243" s="31" customFormat="1" ht="15">
      <c r="A42" s="82">
        <v>9.1</v>
      </c>
      <c r="B42" s="88" t="s">
        <v>87</v>
      </c>
      <c r="C42" s="19" t="s">
        <v>152</v>
      </c>
      <c r="D42" s="90">
        <v>2</v>
      </c>
      <c r="E42" s="93" t="s">
        <v>123</v>
      </c>
      <c r="F42" s="67">
        <v>100</v>
      </c>
      <c r="G42" s="33"/>
      <c r="H42" s="33"/>
      <c r="I42" s="20" t="s">
        <v>38</v>
      </c>
      <c r="J42" s="22">
        <f t="shared" si="0"/>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8"/>
        <v>0</v>
      </c>
      <c r="BB42" s="64">
        <f t="shared" si="9"/>
        <v>0</v>
      </c>
      <c r="BC42" s="30" t="str">
        <f t="shared" si="10"/>
        <v>INR Zero Only</v>
      </c>
      <c r="IE42" s="32">
        <v>1.02</v>
      </c>
      <c r="IF42" s="32" t="s">
        <v>40</v>
      </c>
      <c r="IG42" s="32" t="s">
        <v>41</v>
      </c>
      <c r="IH42" s="32">
        <v>213</v>
      </c>
      <c r="II42" s="32" t="s">
        <v>37</v>
      </c>
    </row>
    <row r="43" spans="1:243" s="31" customFormat="1" ht="60">
      <c r="A43" s="82">
        <v>10</v>
      </c>
      <c r="B43" s="85" t="s">
        <v>88</v>
      </c>
      <c r="C43" s="19" t="s">
        <v>153</v>
      </c>
      <c r="D43" s="90"/>
      <c r="E43" s="92"/>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2</v>
      </c>
      <c r="IF43" s="32" t="s">
        <v>34</v>
      </c>
      <c r="IG43" s="32" t="s">
        <v>42</v>
      </c>
      <c r="IH43" s="32">
        <v>10</v>
      </c>
      <c r="II43" s="32" t="s">
        <v>37</v>
      </c>
    </row>
    <row r="44" spans="1:243" s="31" customFormat="1" ht="15">
      <c r="A44" s="82">
        <v>10.1</v>
      </c>
      <c r="B44" s="85" t="s">
        <v>89</v>
      </c>
      <c r="C44" s="19" t="s">
        <v>154</v>
      </c>
      <c r="D44" s="91">
        <v>50</v>
      </c>
      <c r="E44" s="91" t="s">
        <v>122</v>
      </c>
      <c r="F44" s="67">
        <v>10</v>
      </c>
      <c r="G44" s="33"/>
      <c r="H44" s="33"/>
      <c r="I44" s="20" t="s">
        <v>38</v>
      </c>
      <c r="J44" s="22">
        <f t="shared" si="0"/>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8"/>
        <v>0</v>
      </c>
      <c r="BB44" s="64">
        <f t="shared" si="9"/>
        <v>0</v>
      </c>
      <c r="BC44" s="30" t="str">
        <f t="shared" si="10"/>
        <v>INR Zero Only</v>
      </c>
      <c r="IE44" s="32">
        <v>3</v>
      </c>
      <c r="IF44" s="32" t="s">
        <v>43</v>
      </c>
      <c r="IG44" s="32" t="s">
        <v>44</v>
      </c>
      <c r="IH44" s="32">
        <v>10</v>
      </c>
      <c r="II44" s="32" t="s">
        <v>37</v>
      </c>
    </row>
    <row r="45" spans="1:243" s="31" customFormat="1" ht="15">
      <c r="A45" s="82">
        <v>10.2</v>
      </c>
      <c r="B45" s="85" t="s">
        <v>90</v>
      </c>
      <c r="C45" s="19" t="s">
        <v>155</v>
      </c>
      <c r="D45" s="91">
        <v>5</v>
      </c>
      <c r="E45" s="91" t="s">
        <v>122</v>
      </c>
      <c r="F45" s="67">
        <v>10</v>
      </c>
      <c r="G45" s="33"/>
      <c r="H45" s="33"/>
      <c r="I45" s="20" t="s">
        <v>38</v>
      </c>
      <c r="J45" s="22">
        <f t="shared" si="0"/>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8"/>
        <v>0</v>
      </c>
      <c r="BB45" s="64">
        <f t="shared" si="9"/>
        <v>0</v>
      </c>
      <c r="BC45" s="30" t="str">
        <f t="shared" si="10"/>
        <v>INR Zero Only</v>
      </c>
      <c r="IE45" s="32">
        <v>1.01</v>
      </c>
      <c r="IF45" s="32" t="s">
        <v>39</v>
      </c>
      <c r="IG45" s="32" t="s">
        <v>35</v>
      </c>
      <c r="IH45" s="32">
        <v>123.223</v>
      </c>
      <c r="II45" s="32" t="s">
        <v>37</v>
      </c>
    </row>
    <row r="46" spans="1:243" s="31" customFormat="1" ht="15">
      <c r="A46" s="82">
        <v>10.3</v>
      </c>
      <c r="B46" s="85" t="s">
        <v>91</v>
      </c>
      <c r="C46" s="19" t="s">
        <v>156</v>
      </c>
      <c r="D46" s="91">
        <v>5</v>
      </c>
      <c r="E46" s="91" t="s">
        <v>122</v>
      </c>
      <c r="F46" s="67">
        <v>10</v>
      </c>
      <c r="G46" s="33"/>
      <c r="H46" s="33"/>
      <c r="I46" s="20" t="s">
        <v>38</v>
      </c>
      <c r="J46" s="22">
        <f t="shared" si="0"/>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V46" s="37"/>
      <c r="AW46" s="37"/>
      <c r="AX46" s="37"/>
      <c r="AY46" s="37"/>
      <c r="AZ46" s="37"/>
      <c r="BA46" s="64">
        <f t="shared" si="8"/>
        <v>0</v>
      </c>
      <c r="BB46" s="64">
        <f t="shared" si="9"/>
        <v>0</v>
      </c>
      <c r="BC46" s="30" t="str">
        <f t="shared" si="10"/>
        <v>INR Zero Only</v>
      </c>
      <c r="IE46" s="32">
        <v>1.02</v>
      </c>
      <c r="IF46" s="32" t="s">
        <v>40</v>
      </c>
      <c r="IG46" s="32" t="s">
        <v>41</v>
      </c>
      <c r="IH46" s="32">
        <v>213</v>
      </c>
      <c r="II46" s="32" t="s">
        <v>37</v>
      </c>
    </row>
    <row r="47" spans="1:243" s="31" customFormat="1" ht="15">
      <c r="A47" s="82">
        <v>10.4</v>
      </c>
      <c r="B47" s="85" t="s">
        <v>92</v>
      </c>
      <c r="C47" s="19" t="s">
        <v>157</v>
      </c>
      <c r="D47" s="91">
        <v>5</v>
      </c>
      <c r="E47" s="91" t="s">
        <v>122</v>
      </c>
      <c r="F47" s="67">
        <v>10</v>
      </c>
      <c r="G47" s="33"/>
      <c r="H47" s="33"/>
      <c r="I47" s="20" t="s">
        <v>38</v>
      </c>
      <c r="J47" s="22">
        <f t="shared" si="0"/>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4">
        <f t="shared" si="8"/>
        <v>0</v>
      </c>
      <c r="BB47" s="64">
        <f t="shared" si="9"/>
        <v>0</v>
      </c>
      <c r="BC47" s="30" t="str">
        <f t="shared" si="10"/>
        <v>INR Zero Only</v>
      </c>
      <c r="IE47" s="32">
        <v>2</v>
      </c>
      <c r="IF47" s="32" t="s">
        <v>34</v>
      </c>
      <c r="IG47" s="32" t="s">
        <v>42</v>
      </c>
      <c r="IH47" s="32">
        <v>10</v>
      </c>
      <c r="II47" s="32" t="s">
        <v>37</v>
      </c>
    </row>
    <row r="48" spans="1:243" s="31" customFormat="1" ht="15">
      <c r="A48" s="82">
        <v>10.5</v>
      </c>
      <c r="B48" s="85" t="s">
        <v>93</v>
      </c>
      <c r="C48" s="19" t="s">
        <v>158</v>
      </c>
      <c r="D48" s="91">
        <v>5</v>
      </c>
      <c r="E48" s="91" t="s">
        <v>122</v>
      </c>
      <c r="F48" s="67">
        <v>10</v>
      </c>
      <c r="G48" s="33"/>
      <c r="H48" s="33"/>
      <c r="I48" s="20" t="s">
        <v>38</v>
      </c>
      <c r="J48" s="22">
        <f t="shared" si="0"/>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8"/>
        <v>0</v>
      </c>
      <c r="BB48" s="64">
        <f t="shared" si="9"/>
        <v>0</v>
      </c>
      <c r="BC48" s="30" t="str">
        <f t="shared" si="10"/>
        <v>INR Zero Only</v>
      </c>
      <c r="IE48" s="32">
        <v>3</v>
      </c>
      <c r="IF48" s="32" t="s">
        <v>43</v>
      </c>
      <c r="IG48" s="32" t="s">
        <v>44</v>
      </c>
      <c r="IH48" s="32">
        <v>10</v>
      </c>
      <c r="II48" s="32" t="s">
        <v>37</v>
      </c>
    </row>
    <row r="49" spans="1:243" s="31" customFormat="1" ht="90">
      <c r="A49" s="82">
        <v>11</v>
      </c>
      <c r="B49" s="85" t="s">
        <v>94</v>
      </c>
      <c r="C49" s="19" t="s">
        <v>159</v>
      </c>
      <c r="D49" s="90"/>
      <c r="E49" s="92"/>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1.01</v>
      </c>
      <c r="IF49" s="32" t="s">
        <v>39</v>
      </c>
      <c r="IG49" s="32" t="s">
        <v>35</v>
      </c>
      <c r="IH49" s="32">
        <v>123.223</v>
      </c>
      <c r="II49" s="32" t="s">
        <v>37</v>
      </c>
    </row>
    <row r="50" spans="1:243" s="31" customFormat="1" ht="15">
      <c r="A50" s="82">
        <v>11.1</v>
      </c>
      <c r="B50" s="85" t="s">
        <v>95</v>
      </c>
      <c r="C50" s="19" t="s">
        <v>160</v>
      </c>
      <c r="D50" s="91">
        <v>10</v>
      </c>
      <c r="E50" s="91" t="s">
        <v>122</v>
      </c>
      <c r="F50" s="67">
        <v>10</v>
      </c>
      <c r="G50" s="33"/>
      <c r="H50" s="33"/>
      <c r="I50" s="20" t="s">
        <v>38</v>
      </c>
      <c r="J50" s="22">
        <f t="shared" si="0"/>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8"/>
        <v>0</v>
      </c>
      <c r="BB50" s="64">
        <f t="shared" si="9"/>
        <v>0</v>
      </c>
      <c r="BC50" s="30" t="str">
        <f t="shared" si="10"/>
        <v>INR Zero Only</v>
      </c>
      <c r="IE50" s="32">
        <v>1.02</v>
      </c>
      <c r="IF50" s="32" t="s">
        <v>40</v>
      </c>
      <c r="IG50" s="32" t="s">
        <v>41</v>
      </c>
      <c r="IH50" s="32">
        <v>213</v>
      </c>
      <c r="II50" s="32" t="s">
        <v>37</v>
      </c>
    </row>
    <row r="51" spans="1:243" s="31" customFormat="1" ht="105">
      <c r="A51" s="82">
        <v>12</v>
      </c>
      <c r="B51" s="85" t="s">
        <v>96</v>
      </c>
      <c r="C51" s="19" t="s">
        <v>161</v>
      </c>
      <c r="D51" s="90"/>
      <c r="E51" s="92"/>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1.02</v>
      </c>
      <c r="IF51" s="32" t="s">
        <v>40</v>
      </c>
      <c r="IG51" s="32" t="s">
        <v>41</v>
      </c>
      <c r="IH51" s="32">
        <v>213</v>
      </c>
      <c r="II51" s="32" t="s">
        <v>37</v>
      </c>
    </row>
    <row r="52" spans="1:243" s="31" customFormat="1" ht="30">
      <c r="A52" s="82">
        <v>12.1</v>
      </c>
      <c r="B52" s="85" t="s">
        <v>97</v>
      </c>
      <c r="C52" s="19" t="s">
        <v>162</v>
      </c>
      <c r="D52" s="91">
        <v>220</v>
      </c>
      <c r="E52" s="91" t="s">
        <v>121</v>
      </c>
      <c r="F52" s="67">
        <v>10</v>
      </c>
      <c r="G52" s="33"/>
      <c r="H52" s="33"/>
      <c r="I52" s="20" t="s">
        <v>38</v>
      </c>
      <c r="J52" s="22">
        <f t="shared" si="0"/>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t="shared" si="8"/>
        <v>0</v>
      </c>
      <c r="BB52" s="64">
        <f t="shared" si="9"/>
        <v>0</v>
      </c>
      <c r="BC52" s="30" t="str">
        <f t="shared" si="10"/>
        <v>INR Zero Only</v>
      </c>
      <c r="IE52" s="32">
        <v>2</v>
      </c>
      <c r="IF52" s="32" t="s">
        <v>34</v>
      </c>
      <c r="IG52" s="32" t="s">
        <v>42</v>
      </c>
      <c r="IH52" s="32">
        <v>10</v>
      </c>
      <c r="II52" s="32" t="s">
        <v>37</v>
      </c>
    </row>
    <row r="53" spans="1:243" s="31" customFormat="1" ht="30">
      <c r="A53" s="83">
        <v>13</v>
      </c>
      <c r="B53" s="87" t="s">
        <v>98</v>
      </c>
      <c r="C53" s="19" t="s">
        <v>163</v>
      </c>
      <c r="D53" s="91">
        <v>60</v>
      </c>
      <c r="E53" s="91" t="s">
        <v>124</v>
      </c>
      <c r="F53" s="67">
        <v>10</v>
      </c>
      <c r="G53" s="33"/>
      <c r="H53" s="33"/>
      <c r="I53" s="20" t="s">
        <v>38</v>
      </c>
      <c r="J53" s="22">
        <f t="shared" si="0"/>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 t="shared" si="8"/>
        <v>0</v>
      </c>
      <c r="BB53" s="64">
        <f t="shared" si="9"/>
        <v>0</v>
      </c>
      <c r="BC53" s="30" t="str">
        <f t="shared" si="10"/>
        <v>INR Zero Only</v>
      </c>
      <c r="IE53" s="32">
        <v>3</v>
      </c>
      <c r="IF53" s="32" t="s">
        <v>43</v>
      </c>
      <c r="IG53" s="32" t="s">
        <v>44</v>
      </c>
      <c r="IH53" s="32">
        <v>10</v>
      </c>
      <c r="II53" s="32" t="s">
        <v>37</v>
      </c>
    </row>
    <row r="54" spans="1:243" s="31" customFormat="1" ht="45">
      <c r="A54" s="82">
        <v>14</v>
      </c>
      <c r="B54" s="85" t="s">
        <v>99</v>
      </c>
      <c r="C54" s="19" t="s">
        <v>164</v>
      </c>
      <c r="D54" s="91">
        <v>200</v>
      </c>
      <c r="E54" s="91" t="s">
        <v>121</v>
      </c>
      <c r="F54" s="67">
        <v>10</v>
      </c>
      <c r="G54" s="33"/>
      <c r="H54" s="33"/>
      <c r="I54" s="20" t="s">
        <v>38</v>
      </c>
      <c r="J54" s="22">
        <f t="shared" si="0"/>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 t="shared" si="8"/>
        <v>0</v>
      </c>
      <c r="BB54" s="64">
        <f t="shared" si="9"/>
        <v>0</v>
      </c>
      <c r="BC54" s="30" t="str">
        <f t="shared" si="10"/>
        <v>INR Zero Only</v>
      </c>
      <c r="IE54" s="32">
        <v>1.01</v>
      </c>
      <c r="IF54" s="32" t="s">
        <v>39</v>
      </c>
      <c r="IG54" s="32" t="s">
        <v>35</v>
      </c>
      <c r="IH54" s="32">
        <v>123.223</v>
      </c>
      <c r="II54" s="32" t="s">
        <v>37</v>
      </c>
    </row>
    <row r="55" spans="1:243" s="31" customFormat="1" ht="60">
      <c r="A55" s="82">
        <v>15</v>
      </c>
      <c r="B55" s="85" t="s">
        <v>100</v>
      </c>
      <c r="C55" s="19" t="s">
        <v>165</v>
      </c>
      <c r="D55" s="91">
        <v>500</v>
      </c>
      <c r="E55" s="91" t="s">
        <v>121</v>
      </c>
      <c r="F55" s="67">
        <v>100</v>
      </c>
      <c r="G55" s="33"/>
      <c r="H55" s="33"/>
      <c r="I55" s="20" t="s">
        <v>38</v>
      </c>
      <c r="J55" s="22">
        <f>IF(I55="Less(-)",-1,1)</f>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4">
        <f>total_amount_ba($B$2,$D$2,D55,F55,J55,K55,M55)</f>
        <v>0</v>
      </c>
      <c r="BB55" s="64">
        <f>BA55+SUM(N55:AZ55)</f>
        <v>0</v>
      </c>
      <c r="BC55" s="30" t="str">
        <f>SpellNumber(L55,BB55)</f>
        <v>INR Zero Only</v>
      </c>
      <c r="IE55" s="32">
        <v>1.02</v>
      </c>
      <c r="IF55" s="32" t="s">
        <v>40</v>
      </c>
      <c r="IG55" s="32" t="s">
        <v>41</v>
      </c>
      <c r="IH55" s="32">
        <v>213</v>
      </c>
      <c r="II55" s="32" t="s">
        <v>37</v>
      </c>
    </row>
    <row r="56" spans="1:243" s="31" customFormat="1" ht="75">
      <c r="A56" s="82">
        <v>16</v>
      </c>
      <c r="B56" s="85" t="s">
        <v>101</v>
      </c>
      <c r="C56" s="19" t="s">
        <v>166</v>
      </c>
      <c r="D56" s="91">
        <v>20</v>
      </c>
      <c r="E56" s="91" t="s">
        <v>122</v>
      </c>
      <c r="F56" s="67">
        <v>10</v>
      </c>
      <c r="G56" s="33"/>
      <c r="H56" s="33"/>
      <c r="I56" s="20" t="s">
        <v>38</v>
      </c>
      <c r="J56" s="22">
        <f>IF(I56="Less(-)",-1,1)</f>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total_amount_ba($B$2,$D$2,D56,F56,J56,K56,M56)</f>
        <v>0</v>
      </c>
      <c r="BB56" s="64">
        <f>BA56+SUM(N56:AZ56)</f>
        <v>0</v>
      </c>
      <c r="BC56" s="30" t="str">
        <f>SpellNumber(L56,BB56)</f>
        <v>INR Zero Only</v>
      </c>
      <c r="IE56" s="32">
        <v>2</v>
      </c>
      <c r="IF56" s="32" t="s">
        <v>34</v>
      </c>
      <c r="IG56" s="32" t="s">
        <v>42</v>
      </c>
      <c r="IH56" s="32">
        <v>10</v>
      </c>
      <c r="II56" s="32" t="s">
        <v>37</v>
      </c>
    </row>
    <row r="57" spans="1:243" s="31" customFormat="1" ht="60">
      <c r="A57" s="82">
        <v>17</v>
      </c>
      <c r="B57" s="86" t="s">
        <v>102</v>
      </c>
      <c r="C57" s="19" t="s">
        <v>167</v>
      </c>
      <c r="D57" s="90"/>
      <c r="E57" s="92"/>
      <c r="F57" s="20"/>
      <c r="G57" s="21"/>
      <c r="H57" s="21"/>
      <c r="I57" s="20"/>
      <c r="J57" s="22"/>
      <c r="K57" s="23"/>
      <c r="L57" s="23"/>
      <c r="M57" s="24"/>
      <c r="N57" s="25"/>
      <c r="O57" s="25"/>
      <c r="P57" s="26"/>
      <c r="Q57" s="25"/>
      <c r="R57" s="25"/>
      <c r="S57" s="27"/>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8"/>
      <c r="BB57" s="29"/>
      <c r="BC57" s="30"/>
      <c r="IE57" s="32">
        <v>3</v>
      </c>
      <c r="IF57" s="32" t="s">
        <v>43</v>
      </c>
      <c r="IG57" s="32" t="s">
        <v>44</v>
      </c>
      <c r="IH57" s="32">
        <v>10</v>
      </c>
      <c r="II57" s="32" t="s">
        <v>37</v>
      </c>
    </row>
    <row r="58" spans="1:243" s="31" customFormat="1" ht="15">
      <c r="A58" s="82">
        <v>17.1</v>
      </c>
      <c r="B58" s="86" t="s">
        <v>103</v>
      </c>
      <c r="C58" s="19" t="s">
        <v>168</v>
      </c>
      <c r="D58" s="91">
        <v>80</v>
      </c>
      <c r="E58" s="91" t="s">
        <v>121</v>
      </c>
      <c r="F58" s="67">
        <v>10</v>
      </c>
      <c r="G58" s="33"/>
      <c r="H58" s="33"/>
      <c r="I58" s="20" t="s">
        <v>38</v>
      </c>
      <c r="J58" s="22">
        <f>IF(I58="Less(-)",-1,1)</f>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total_amount_ba($B$2,$D$2,D58,F58,J58,K58,M58)</f>
        <v>0</v>
      </c>
      <c r="BB58" s="64">
        <f>BA58+SUM(N58:AZ58)</f>
        <v>0</v>
      </c>
      <c r="BC58" s="30" t="str">
        <f>SpellNumber(L58,BB58)</f>
        <v>INR Zero Only</v>
      </c>
      <c r="IE58" s="32">
        <v>1.01</v>
      </c>
      <c r="IF58" s="32" t="s">
        <v>39</v>
      </c>
      <c r="IG58" s="32" t="s">
        <v>35</v>
      </c>
      <c r="IH58" s="32">
        <v>123.223</v>
      </c>
      <c r="II58" s="32" t="s">
        <v>37</v>
      </c>
    </row>
    <row r="59" spans="1:243" s="31" customFormat="1" ht="15">
      <c r="A59" s="82">
        <v>17.2</v>
      </c>
      <c r="B59" s="86" t="s">
        <v>104</v>
      </c>
      <c r="C59" s="19" t="s">
        <v>169</v>
      </c>
      <c r="D59" s="91">
        <v>20</v>
      </c>
      <c r="E59" s="91" t="s">
        <v>122</v>
      </c>
      <c r="F59" s="67">
        <v>10</v>
      </c>
      <c r="G59" s="33"/>
      <c r="H59" s="33"/>
      <c r="I59" s="20" t="s">
        <v>38</v>
      </c>
      <c r="J59" s="22">
        <f aca="true" t="shared" si="11" ref="J59:J70">IF(I59="Less(-)",-1,1)</f>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8"/>
      <c r="AV59" s="37"/>
      <c r="AW59" s="37"/>
      <c r="AX59" s="37"/>
      <c r="AY59" s="37"/>
      <c r="AZ59" s="37"/>
      <c r="BA59" s="64">
        <f aca="true" t="shared" si="12" ref="BA59:BA70">total_amount_ba($B$2,$D$2,D59,F59,J59,K59,M59)</f>
        <v>0</v>
      </c>
      <c r="BB59" s="64">
        <f aca="true" t="shared" si="13" ref="BB59:BB70">BA59+SUM(N59:AZ59)</f>
        <v>0</v>
      </c>
      <c r="BC59" s="30" t="str">
        <f aca="true" t="shared" si="14" ref="BC59:BC70">SpellNumber(L59,BB59)</f>
        <v>INR Zero Only</v>
      </c>
      <c r="IE59" s="32">
        <v>1.02</v>
      </c>
      <c r="IF59" s="32" t="s">
        <v>40</v>
      </c>
      <c r="IG59" s="32" t="s">
        <v>41</v>
      </c>
      <c r="IH59" s="32">
        <v>213</v>
      </c>
      <c r="II59" s="32" t="s">
        <v>37</v>
      </c>
    </row>
    <row r="60" spans="1:243" s="31" customFormat="1" ht="15">
      <c r="A60" s="82">
        <v>17.3</v>
      </c>
      <c r="B60" s="86" t="s">
        <v>105</v>
      </c>
      <c r="C60" s="19" t="s">
        <v>170</v>
      </c>
      <c r="D60" s="91">
        <v>20</v>
      </c>
      <c r="E60" s="91" t="s">
        <v>122</v>
      </c>
      <c r="F60" s="67">
        <v>10</v>
      </c>
      <c r="G60" s="33"/>
      <c r="H60" s="33"/>
      <c r="I60" s="20" t="s">
        <v>38</v>
      </c>
      <c r="J60" s="22">
        <f t="shared" si="11"/>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 t="shared" si="12"/>
        <v>0</v>
      </c>
      <c r="BB60" s="64">
        <f t="shared" si="13"/>
        <v>0</v>
      </c>
      <c r="BC60" s="30" t="str">
        <f t="shared" si="14"/>
        <v>INR Zero Only</v>
      </c>
      <c r="IE60" s="32">
        <v>2</v>
      </c>
      <c r="IF60" s="32" t="s">
        <v>34</v>
      </c>
      <c r="IG60" s="32" t="s">
        <v>42</v>
      </c>
      <c r="IH60" s="32">
        <v>10</v>
      </c>
      <c r="II60" s="32" t="s">
        <v>37</v>
      </c>
    </row>
    <row r="61" spans="1:243" s="31" customFormat="1" ht="15">
      <c r="A61" s="82">
        <v>17.4</v>
      </c>
      <c r="B61" s="86" t="s">
        <v>106</v>
      </c>
      <c r="C61" s="19" t="s">
        <v>171</v>
      </c>
      <c r="D61" s="91">
        <v>20</v>
      </c>
      <c r="E61" s="91" t="s">
        <v>122</v>
      </c>
      <c r="F61" s="67">
        <v>10</v>
      </c>
      <c r="G61" s="33"/>
      <c r="H61" s="33"/>
      <c r="I61" s="20" t="s">
        <v>38</v>
      </c>
      <c r="J61" s="22">
        <f t="shared" si="11"/>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4">
        <f t="shared" si="12"/>
        <v>0</v>
      </c>
      <c r="BB61" s="64">
        <f t="shared" si="13"/>
        <v>0</v>
      </c>
      <c r="BC61" s="30" t="str">
        <f t="shared" si="14"/>
        <v>INR Zero Only</v>
      </c>
      <c r="IE61" s="32">
        <v>3</v>
      </c>
      <c r="IF61" s="32" t="s">
        <v>43</v>
      </c>
      <c r="IG61" s="32" t="s">
        <v>44</v>
      </c>
      <c r="IH61" s="32">
        <v>10</v>
      </c>
      <c r="II61" s="32" t="s">
        <v>37</v>
      </c>
    </row>
    <row r="62" spans="1:243" s="31" customFormat="1" ht="15">
      <c r="A62" s="82">
        <v>17.5</v>
      </c>
      <c r="B62" s="86" t="s">
        <v>107</v>
      </c>
      <c r="C62" s="19" t="s">
        <v>172</v>
      </c>
      <c r="D62" s="91">
        <v>20</v>
      </c>
      <c r="E62" s="91" t="s">
        <v>122</v>
      </c>
      <c r="F62" s="67">
        <v>10</v>
      </c>
      <c r="G62" s="33"/>
      <c r="H62" s="33"/>
      <c r="I62" s="20" t="s">
        <v>38</v>
      </c>
      <c r="J62" s="22">
        <f t="shared" si="11"/>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12"/>
        <v>0</v>
      </c>
      <c r="BB62" s="64">
        <f t="shared" si="13"/>
        <v>0</v>
      </c>
      <c r="BC62" s="30" t="str">
        <f t="shared" si="14"/>
        <v>INR Zero Only</v>
      </c>
      <c r="IE62" s="32">
        <v>1.01</v>
      </c>
      <c r="IF62" s="32" t="s">
        <v>39</v>
      </c>
      <c r="IG62" s="32" t="s">
        <v>35</v>
      </c>
      <c r="IH62" s="32">
        <v>123.223</v>
      </c>
      <c r="II62" s="32" t="s">
        <v>37</v>
      </c>
    </row>
    <row r="63" spans="1:243" s="31" customFormat="1" ht="45">
      <c r="A63" s="82">
        <v>18</v>
      </c>
      <c r="B63" s="86" t="s">
        <v>108</v>
      </c>
      <c r="C63" s="19" t="s">
        <v>173</v>
      </c>
      <c r="D63" s="91">
        <v>500</v>
      </c>
      <c r="E63" s="91" t="s">
        <v>125</v>
      </c>
      <c r="F63" s="67">
        <v>10</v>
      </c>
      <c r="G63" s="33"/>
      <c r="H63" s="33"/>
      <c r="I63" s="20" t="s">
        <v>38</v>
      </c>
      <c r="J63" s="22">
        <f t="shared" si="11"/>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12"/>
        <v>0</v>
      </c>
      <c r="BB63" s="64">
        <f t="shared" si="13"/>
        <v>0</v>
      </c>
      <c r="BC63" s="30" t="str">
        <f t="shared" si="14"/>
        <v>INR Zero Only</v>
      </c>
      <c r="IE63" s="32">
        <v>1.02</v>
      </c>
      <c r="IF63" s="32" t="s">
        <v>40</v>
      </c>
      <c r="IG63" s="32" t="s">
        <v>41</v>
      </c>
      <c r="IH63" s="32">
        <v>213</v>
      </c>
      <c r="II63" s="32" t="s">
        <v>37</v>
      </c>
    </row>
    <row r="64" spans="1:243" s="31" customFormat="1" ht="45">
      <c r="A64" s="82">
        <v>19</v>
      </c>
      <c r="B64" s="85" t="s">
        <v>109</v>
      </c>
      <c r="C64" s="19" t="s">
        <v>174</v>
      </c>
      <c r="D64" s="90"/>
      <c r="E64" s="92"/>
      <c r="F64" s="20"/>
      <c r="G64" s="21"/>
      <c r="H64" s="21"/>
      <c r="I64" s="20"/>
      <c r="J64" s="22"/>
      <c r="K64" s="23"/>
      <c r="L64" s="23"/>
      <c r="M64" s="24"/>
      <c r="N64" s="25"/>
      <c r="O64" s="25"/>
      <c r="P64" s="26"/>
      <c r="Q64" s="25"/>
      <c r="R64" s="25"/>
      <c r="S64" s="27"/>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28"/>
      <c r="BB64" s="29"/>
      <c r="BC64" s="30"/>
      <c r="IE64" s="32">
        <v>1.02</v>
      </c>
      <c r="IF64" s="32" t="s">
        <v>40</v>
      </c>
      <c r="IG64" s="32" t="s">
        <v>41</v>
      </c>
      <c r="IH64" s="32">
        <v>213</v>
      </c>
      <c r="II64" s="32" t="s">
        <v>37</v>
      </c>
    </row>
    <row r="65" spans="1:243" s="31" customFormat="1" ht="15">
      <c r="A65" s="82">
        <v>19.1</v>
      </c>
      <c r="B65" s="85" t="s">
        <v>110</v>
      </c>
      <c r="C65" s="19" t="s">
        <v>175</v>
      </c>
      <c r="D65" s="91">
        <v>300</v>
      </c>
      <c r="E65" s="91" t="s">
        <v>121</v>
      </c>
      <c r="F65" s="67">
        <v>10</v>
      </c>
      <c r="G65" s="33"/>
      <c r="H65" s="33"/>
      <c r="I65" s="20" t="s">
        <v>38</v>
      </c>
      <c r="J65" s="22">
        <f t="shared" si="11"/>
        <v>1</v>
      </c>
      <c r="K65" s="23" t="s">
        <v>48</v>
      </c>
      <c r="L65" s="23" t="s">
        <v>7</v>
      </c>
      <c r="M65" s="66"/>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4">
        <f t="shared" si="12"/>
        <v>0</v>
      </c>
      <c r="BB65" s="64">
        <f t="shared" si="13"/>
        <v>0</v>
      </c>
      <c r="BC65" s="30" t="str">
        <f t="shared" si="14"/>
        <v>INR Zero Only</v>
      </c>
      <c r="IE65" s="32">
        <v>2</v>
      </c>
      <c r="IF65" s="32" t="s">
        <v>34</v>
      </c>
      <c r="IG65" s="32" t="s">
        <v>42</v>
      </c>
      <c r="IH65" s="32">
        <v>10</v>
      </c>
      <c r="II65" s="32" t="s">
        <v>37</v>
      </c>
    </row>
    <row r="66" spans="1:243" s="31" customFormat="1" ht="60">
      <c r="A66" s="84">
        <v>20</v>
      </c>
      <c r="B66" s="86" t="s">
        <v>111</v>
      </c>
      <c r="C66" s="19" t="s">
        <v>176</v>
      </c>
      <c r="D66" s="90"/>
      <c r="E66" s="92"/>
      <c r="F66" s="20"/>
      <c r="G66" s="21"/>
      <c r="H66" s="21"/>
      <c r="I66" s="20"/>
      <c r="J66" s="22"/>
      <c r="K66" s="23"/>
      <c r="L66" s="23"/>
      <c r="M66" s="24"/>
      <c r="N66" s="25"/>
      <c r="O66" s="25"/>
      <c r="P66" s="26"/>
      <c r="Q66" s="25"/>
      <c r="R66" s="25"/>
      <c r="S66" s="27"/>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28"/>
      <c r="BB66" s="29"/>
      <c r="BC66" s="30"/>
      <c r="IE66" s="32">
        <v>3</v>
      </c>
      <c r="IF66" s="32" t="s">
        <v>43</v>
      </c>
      <c r="IG66" s="32" t="s">
        <v>44</v>
      </c>
      <c r="IH66" s="32">
        <v>10</v>
      </c>
      <c r="II66" s="32" t="s">
        <v>37</v>
      </c>
    </row>
    <row r="67" spans="1:243" s="31" customFormat="1" ht="30">
      <c r="A67" s="82">
        <v>20.1</v>
      </c>
      <c r="B67" s="86" t="s">
        <v>112</v>
      </c>
      <c r="C67" s="19" t="s">
        <v>177</v>
      </c>
      <c r="D67" s="91">
        <v>60</v>
      </c>
      <c r="E67" s="91" t="s">
        <v>122</v>
      </c>
      <c r="F67" s="67">
        <v>10</v>
      </c>
      <c r="G67" s="33"/>
      <c r="H67" s="33"/>
      <c r="I67" s="20" t="s">
        <v>38</v>
      </c>
      <c r="J67" s="22">
        <f t="shared" si="11"/>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 t="shared" si="12"/>
        <v>0</v>
      </c>
      <c r="BB67" s="64">
        <f t="shared" si="13"/>
        <v>0</v>
      </c>
      <c r="BC67" s="30" t="str">
        <f t="shared" si="14"/>
        <v>INR Zero Only</v>
      </c>
      <c r="IE67" s="32">
        <v>1.01</v>
      </c>
      <c r="IF67" s="32" t="s">
        <v>39</v>
      </c>
      <c r="IG67" s="32" t="s">
        <v>35</v>
      </c>
      <c r="IH67" s="32">
        <v>123.223</v>
      </c>
      <c r="II67" s="32" t="s">
        <v>37</v>
      </c>
    </row>
    <row r="68" spans="1:243" s="31" customFormat="1" ht="60">
      <c r="A68" s="82">
        <v>21</v>
      </c>
      <c r="B68" s="89" t="s">
        <v>113</v>
      </c>
      <c r="C68" s="19" t="s">
        <v>178</v>
      </c>
      <c r="D68" s="90">
        <v>2</v>
      </c>
      <c r="E68" s="91" t="s">
        <v>122</v>
      </c>
      <c r="F68" s="67">
        <v>10</v>
      </c>
      <c r="G68" s="33"/>
      <c r="H68" s="33"/>
      <c r="I68" s="20" t="s">
        <v>38</v>
      </c>
      <c r="J68" s="22">
        <f t="shared" si="11"/>
        <v>1</v>
      </c>
      <c r="K68" s="23" t="s">
        <v>48</v>
      </c>
      <c r="L68" s="23" t="s">
        <v>7</v>
      </c>
      <c r="M68" s="66"/>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8"/>
      <c r="AV68" s="37"/>
      <c r="AW68" s="37"/>
      <c r="AX68" s="37"/>
      <c r="AY68" s="37"/>
      <c r="AZ68" s="37"/>
      <c r="BA68" s="64">
        <f t="shared" si="12"/>
        <v>0</v>
      </c>
      <c r="BB68" s="64">
        <f t="shared" si="13"/>
        <v>0</v>
      </c>
      <c r="BC68" s="30" t="str">
        <f t="shared" si="14"/>
        <v>INR Zero Only</v>
      </c>
      <c r="IE68" s="32">
        <v>1.02</v>
      </c>
      <c r="IF68" s="32" t="s">
        <v>40</v>
      </c>
      <c r="IG68" s="32" t="s">
        <v>41</v>
      </c>
      <c r="IH68" s="32">
        <v>213</v>
      </c>
      <c r="II68" s="32" t="s">
        <v>37</v>
      </c>
    </row>
    <row r="69" spans="1:243" s="31" customFormat="1" ht="45">
      <c r="A69" s="82">
        <v>22</v>
      </c>
      <c r="B69" s="85" t="s">
        <v>114</v>
      </c>
      <c r="C69" s="19" t="s">
        <v>179</v>
      </c>
      <c r="D69" s="91">
        <v>10</v>
      </c>
      <c r="E69" s="91" t="s">
        <v>122</v>
      </c>
      <c r="F69" s="67">
        <v>10</v>
      </c>
      <c r="G69" s="33"/>
      <c r="H69" s="33"/>
      <c r="I69" s="20" t="s">
        <v>38</v>
      </c>
      <c r="J69" s="22">
        <f t="shared" si="11"/>
        <v>1</v>
      </c>
      <c r="K69" s="23" t="s">
        <v>48</v>
      </c>
      <c r="L69" s="23" t="s">
        <v>7</v>
      </c>
      <c r="M69" s="66"/>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4">
        <f t="shared" si="12"/>
        <v>0</v>
      </c>
      <c r="BB69" s="64">
        <f t="shared" si="13"/>
        <v>0</v>
      </c>
      <c r="BC69" s="30" t="str">
        <f t="shared" si="14"/>
        <v>INR Zero Only</v>
      </c>
      <c r="IE69" s="32">
        <v>2</v>
      </c>
      <c r="IF69" s="32" t="s">
        <v>34</v>
      </c>
      <c r="IG69" s="32" t="s">
        <v>42</v>
      </c>
      <c r="IH69" s="32">
        <v>10</v>
      </c>
      <c r="II69" s="32" t="s">
        <v>37</v>
      </c>
    </row>
    <row r="70" spans="1:243" s="31" customFormat="1" ht="60">
      <c r="A70" s="82">
        <v>23</v>
      </c>
      <c r="B70" s="85" t="s">
        <v>115</v>
      </c>
      <c r="C70" s="19" t="s">
        <v>180</v>
      </c>
      <c r="D70" s="90"/>
      <c r="E70" s="92"/>
      <c r="F70" s="20"/>
      <c r="G70" s="21"/>
      <c r="H70" s="21"/>
      <c r="I70" s="20"/>
      <c r="J70" s="22"/>
      <c r="K70" s="23"/>
      <c r="L70" s="23"/>
      <c r="M70" s="24"/>
      <c r="N70" s="25"/>
      <c r="O70" s="25"/>
      <c r="P70" s="26"/>
      <c r="Q70" s="25"/>
      <c r="R70" s="25"/>
      <c r="S70" s="2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28"/>
      <c r="BB70" s="29"/>
      <c r="BC70" s="30"/>
      <c r="IE70" s="32">
        <v>3</v>
      </c>
      <c r="IF70" s="32" t="s">
        <v>43</v>
      </c>
      <c r="IG70" s="32" t="s">
        <v>44</v>
      </c>
      <c r="IH70" s="32">
        <v>10</v>
      </c>
      <c r="II70" s="32" t="s">
        <v>37</v>
      </c>
    </row>
    <row r="71" spans="1:243" s="31" customFormat="1" ht="15">
      <c r="A71" s="82">
        <v>23.1</v>
      </c>
      <c r="B71" s="85" t="s">
        <v>116</v>
      </c>
      <c r="C71" s="19" t="s">
        <v>181</v>
      </c>
      <c r="D71" s="91">
        <v>8</v>
      </c>
      <c r="E71" s="91" t="s">
        <v>122</v>
      </c>
      <c r="F71" s="67">
        <v>10</v>
      </c>
      <c r="G71" s="33"/>
      <c r="H71" s="33"/>
      <c r="I71" s="20" t="s">
        <v>38</v>
      </c>
      <c r="J71" s="22">
        <f>IF(I71="Less(-)",-1,1)</f>
        <v>1</v>
      </c>
      <c r="K71" s="23" t="s">
        <v>48</v>
      </c>
      <c r="L71" s="23" t="s">
        <v>7</v>
      </c>
      <c r="M71" s="66"/>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8"/>
      <c r="AV71" s="37"/>
      <c r="AW71" s="37"/>
      <c r="AX71" s="37"/>
      <c r="AY71" s="37"/>
      <c r="AZ71" s="37"/>
      <c r="BA71" s="64">
        <f>total_amount_ba($B$2,$D$2,D71,F71,J71,K71,M71)</f>
        <v>0</v>
      </c>
      <c r="BB71" s="64">
        <f>BA71+SUM(N71:AZ71)</f>
        <v>0</v>
      </c>
      <c r="BC71" s="30" t="str">
        <f>SpellNumber(L71,BB71)</f>
        <v>INR Zero Only</v>
      </c>
      <c r="IE71" s="32">
        <v>1.02</v>
      </c>
      <c r="IF71" s="32" t="s">
        <v>40</v>
      </c>
      <c r="IG71" s="32" t="s">
        <v>41</v>
      </c>
      <c r="IH71" s="32">
        <v>213</v>
      </c>
      <c r="II71" s="32" t="s">
        <v>37</v>
      </c>
    </row>
    <row r="72" spans="1:243" s="31" customFormat="1" ht="30">
      <c r="A72" s="81">
        <v>24</v>
      </c>
      <c r="B72" s="89" t="s">
        <v>117</v>
      </c>
      <c r="C72" s="19" t="s">
        <v>182</v>
      </c>
      <c r="D72" s="90"/>
      <c r="E72" s="92"/>
      <c r="F72" s="20"/>
      <c r="G72" s="21"/>
      <c r="H72" s="21"/>
      <c r="I72" s="20"/>
      <c r="J72" s="22"/>
      <c r="K72" s="23"/>
      <c r="L72" s="23"/>
      <c r="M72" s="24"/>
      <c r="N72" s="25"/>
      <c r="O72" s="25"/>
      <c r="P72" s="26"/>
      <c r="Q72" s="25"/>
      <c r="R72" s="25"/>
      <c r="S72" s="2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8"/>
      <c r="BB72" s="29"/>
      <c r="BC72" s="30"/>
      <c r="IE72" s="32">
        <v>2</v>
      </c>
      <c r="IF72" s="32" t="s">
        <v>34</v>
      </c>
      <c r="IG72" s="32" t="s">
        <v>42</v>
      </c>
      <c r="IH72" s="32">
        <v>10</v>
      </c>
      <c r="II72" s="32" t="s">
        <v>37</v>
      </c>
    </row>
    <row r="73" spans="1:243" s="31" customFormat="1" ht="15">
      <c r="A73" s="81">
        <v>24.1</v>
      </c>
      <c r="B73" s="89" t="s">
        <v>116</v>
      </c>
      <c r="C73" s="19" t="s">
        <v>183</v>
      </c>
      <c r="D73" s="91">
        <v>8</v>
      </c>
      <c r="E73" s="91" t="s">
        <v>122</v>
      </c>
      <c r="F73" s="67">
        <v>10</v>
      </c>
      <c r="G73" s="33"/>
      <c r="H73" s="33"/>
      <c r="I73" s="20" t="s">
        <v>38</v>
      </c>
      <c r="J73" s="22">
        <f>IF(I73="Less(-)",-1,1)</f>
        <v>1</v>
      </c>
      <c r="K73" s="23" t="s">
        <v>48</v>
      </c>
      <c r="L73" s="23" t="s">
        <v>7</v>
      </c>
      <c r="M73" s="66"/>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4">
        <f>total_amount_ba($B$2,$D$2,D73,F73,J73,K73,M73)</f>
        <v>0</v>
      </c>
      <c r="BB73" s="64">
        <f>BA73+SUM(N73:AZ73)</f>
        <v>0</v>
      </c>
      <c r="BC73" s="30" t="str">
        <f>SpellNumber(L73,BB73)</f>
        <v>INR Zero Only</v>
      </c>
      <c r="IE73" s="32">
        <v>3</v>
      </c>
      <c r="IF73" s="32" t="s">
        <v>43</v>
      </c>
      <c r="IG73" s="32" t="s">
        <v>44</v>
      </c>
      <c r="IH73" s="32">
        <v>10</v>
      </c>
      <c r="II73" s="32" t="s">
        <v>37</v>
      </c>
    </row>
    <row r="74" spans="1:243" s="31" customFormat="1" ht="90">
      <c r="A74" s="81">
        <v>25</v>
      </c>
      <c r="B74" s="89" t="s">
        <v>118</v>
      </c>
      <c r="C74" s="19" t="s">
        <v>184</v>
      </c>
      <c r="D74" s="90"/>
      <c r="E74" s="92"/>
      <c r="F74" s="20"/>
      <c r="G74" s="21"/>
      <c r="H74" s="21"/>
      <c r="I74" s="20"/>
      <c r="J74" s="22"/>
      <c r="K74" s="23"/>
      <c r="L74" s="23"/>
      <c r="M74" s="24"/>
      <c r="N74" s="25"/>
      <c r="O74" s="25"/>
      <c r="P74" s="26"/>
      <c r="Q74" s="25"/>
      <c r="R74" s="25"/>
      <c r="S74" s="2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8"/>
      <c r="BB74" s="29"/>
      <c r="BC74" s="30"/>
      <c r="IE74" s="32">
        <v>1.01</v>
      </c>
      <c r="IF74" s="32" t="s">
        <v>39</v>
      </c>
      <c r="IG74" s="32" t="s">
        <v>35</v>
      </c>
      <c r="IH74" s="32">
        <v>123.223</v>
      </c>
      <c r="II74" s="32" t="s">
        <v>37</v>
      </c>
    </row>
    <row r="75" spans="1:243" s="31" customFormat="1" ht="15">
      <c r="A75" s="82">
        <v>25.1</v>
      </c>
      <c r="B75" s="89" t="s">
        <v>119</v>
      </c>
      <c r="C75" s="19" t="s">
        <v>185</v>
      </c>
      <c r="D75" s="90">
        <v>2</v>
      </c>
      <c r="E75" s="93" t="s">
        <v>37</v>
      </c>
      <c r="F75" s="67">
        <v>10</v>
      </c>
      <c r="G75" s="33"/>
      <c r="H75" s="33"/>
      <c r="I75" s="20" t="s">
        <v>38</v>
      </c>
      <c r="J75" s="22">
        <f>IF(I75="Less(-)",-1,1)</f>
        <v>1</v>
      </c>
      <c r="K75" s="23" t="s">
        <v>48</v>
      </c>
      <c r="L75" s="23" t="s">
        <v>7</v>
      </c>
      <c r="M75" s="66"/>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4">
        <f>total_amount_ba($B$2,$D$2,D75,F75,J75,K75,M75)</f>
        <v>0</v>
      </c>
      <c r="BB75" s="64">
        <f>BA75+SUM(N75:AZ75)</f>
        <v>0</v>
      </c>
      <c r="BC75" s="30" t="str">
        <f>SpellNumber(L75,BB75)</f>
        <v>INR Zero Only</v>
      </c>
      <c r="IE75" s="32">
        <v>1.02</v>
      </c>
      <c r="IF75" s="32" t="s">
        <v>40</v>
      </c>
      <c r="IG75" s="32" t="s">
        <v>41</v>
      </c>
      <c r="IH75" s="32">
        <v>213</v>
      </c>
      <c r="II75" s="32" t="s">
        <v>37</v>
      </c>
    </row>
    <row r="76" spans="1:243" s="31" customFormat="1" ht="33" customHeight="1">
      <c r="A76" s="39" t="s">
        <v>46</v>
      </c>
      <c r="B76" s="40"/>
      <c r="C76" s="41"/>
      <c r="D76" s="42"/>
      <c r="E76" s="42"/>
      <c r="F76" s="42"/>
      <c r="G76" s="42"/>
      <c r="H76" s="43"/>
      <c r="I76" s="43"/>
      <c r="J76" s="43"/>
      <c r="K76" s="43"/>
      <c r="L76" s="44"/>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65">
        <f>SUM(BA13:BA75)</f>
        <v>0</v>
      </c>
      <c r="BB76" s="65">
        <f>SUM(BB13:BB75)</f>
        <v>0</v>
      </c>
      <c r="BC76" s="30" t="str">
        <f>SpellNumber($E$2,BB76)</f>
        <v>INR Zero Only</v>
      </c>
      <c r="IE76" s="32">
        <v>4</v>
      </c>
      <c r="IF76" s="32" t="s">
        <v>40</v>
      </c>
      <c r="IG76" s="32" t="s">
        <v>45</v>
      </c>
      <c r="IH76" s="32">
        <v>10</v>
      </c>
      <c r="II76" s="32" t="s">
        <v>37</v>
      </c>
    </row>
    <row r="77" spans="1:243" s="55" customFormat="1" ht="39" customHeight="1" hidden="1">
      <c r="A77" s="40" t="s">
        <v>50</v>
      </c>
      <c r="B77" s="46"/>
      <c r="C77" s="47"/>
      <c r="D77" s="48"/>
      <c r="E77" s="49" t="s">
        <v>47</v>
      </c>
      <c r="F77" s="62"/>
      <c r="G77" s="50"/>
      <c r="H77" s="51"/>
      <c r="I77" s="51"/>
      <c r="J77" s="51"/>
      <c r="K77" s="52"/>
      <c r="L77" s="53"/>
      <c r="M77" s="54"/>
      <c r="O77" s="31"/>
      <c r="P77" s="31"/>
      <c r="Q77" s="31"/>
      <c r="R77" s="31"/>
      <c r="S77" s="31"/>
      <c r="BA77" s="60">
        <f>IF(ISBLANK(F77),0,IF(E77="Excess (+)",ROUND(BA76+(BA76*F77),2),IF(E77="Less (-)",ROUND(BA76+(BA76*F77*(-1)),2),0)))</f>
        <v>0</v>
      </c>
      <c r="BB77" s="61">
        <f>ROUND(BA77,0)</f>
        <v>0</v>
      </c>
      <c r="BC77" s="30" t="str">
        <f>SpellNumber(L77,BB77)</f>
        <v> Zero Only</v>
      </c>
      <c r="IE77" s="56"/>
      <c r="IF77" s="56"/>
      <c r="IG77" s="56"/>
      <c r="IH77" s="56"/>
      <c r="II77" s="56"/>
    </row>
    <row r="78" spans="1:243" s="55" customFormat="1" ht="51" customHeight="1">
      <c r="A78" s="39" t="s">
        <v>49</v>
      </c>
      <c r="B78" s="39"/>
      <c r="C78" s="71" t="str">
        <f>SpellNumber($E$2,BB76)</f>
        <v>INR Zero Only</v>
      </c>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E78" s="56"/>
      <c r="IF78" s="56"/>
      <c r="IG78" s="56"/>
      <c r="IH78" s="56"/>
      <c r="II78" s="56"/>
    </row>
    <row r="79" spans="3:243" s="14" customFormat="1" ht="15">
      <c r="C79" s="57"/>
      <c r="D79" s="57"/>
      <c r="E79" s="57"/>
      <c r="F79" s="57"/>
      <c r="G79" s="57"/>
      <c r="H79" s="57"/>
      <c r="I79" s="57"/>
      <c r="J79" s="57"/>
      <c r="K79" s="57"/>
      <c r="L79" s="57"/>
      <c r="M79" s="57"/>
      <c r="O79" s="57"/>
      <c r="BA79" s="57"/>
      <c r="BC79" s="57"/>
      <c r="IE79" s="15"/>
      <c r="IF79" s="15"/>
      <c r="IG79" s="15"/>
      <c r="IH79" s="15"/>
      <c r="II79" s="15"/>
    </row>
  </sheetData>
  <sheetProtection password="EEC8" sheet="1" selectLockedCells="1"/>
  <mergeCells count="8">
    <mergeCell ref="A9:BC9"/>
    <mergeCell ref="C78:BC78"/>
    <mergeCell ref="A1:L1"/>
    <mergeCell ref="A4:BC4"/>
    <mergeCell ref="A5:BC5"/>
    <mergeCell ref="A6:BC6"/>
    <mergeCell ref="A7:BC7"/>
    <mergeCell ref="B8:BC8"/>
  </mergeCells>
  <dataValidations count="19">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formula1>"INR"</formula1>
    </dataValidation>
    <dataValidation allowBlank="1" showInputMessage="1" showErrorMessage="1" promptTitle="Addition / Deduction" prompt="Please Choose the correct One" sqref="J13:J75"/>
    <dataValidation type="list" showInputMessage="1" showErrorMessage="1" sqref="I13:I7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7">
      <formula1>IF(ISBLANK(F77),$A$3:$C$3,$B$3:$C$3)</formula1>
    </dataValidation>
    <dataValidation allowBlank="1" showInputMessage="1" showErrorMessage="1" promptTitle="Itemcode/Make" prompt="Please enter text" sqref="C13:C75"/>
    <dataValidation type="decimal" allowBlank="1" showInputMessage="1" showErrorMessage="1" promptTitle="Rate Entry" prompt="Please enter the Other Taxes2 in Rupees for this item. " errorTitle="Invaid Entry" error="Only Numeric Values are allowed. " sqref="N13: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7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IF(E77&lt;&gt;"Select",99.9,0)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7">
      <formula1>IF(E77&lt;&gt;"Select",0,-1)</formula1>
      <formula2>IF(E77&lt;&gt;"Select",99.99,-1)</formula2>
    </dataValidation>
    <dataValidation type="list" allowBlank="1" showInputMessage="1" showErrorMessage="1" sqref="C2">
      <formula1>"Normal, SingleWindow, Alternate"</formula1>
    </dataValidation>
    <dataValidation type="list" allowBlank="1" showInputMessage="1" showErrorMessage="1" sqref="K13:K7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20 M22:M24 M26:M30 M32:M36 M38 M40 M42 M44:M48 M50 M52:M56 M58:M63 M65 M67:M69 M71 M73 M7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2021-07-27T10:56:17Z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elk7miejfirZyxWm0Uj9ovT+t5w=</vt:lpwstr>
  </property>
</Properties>
</file>