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'BoQ1'!$A$11:$BC$42</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<sst xmlns="http://schemas.openxmlformats.org/spreadsheetml/2006/main" count="283" uniqueCount="113">
  <si>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</si>
  <si>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</si>
  <si>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</si>
  <si>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</si>
  <si>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</si>
  <si>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</si>
  <si>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</si>
  <si>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</si>
  <si>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</si>
  <si>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</si>
  <si>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</si>
  <si>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</si>
  <si>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</si>
  <si>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</si>
  <si>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</si>
  <si>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</si>
  <si>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</si>
  <si>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</si>
  <si>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</si>
  <si>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</si>
  <si>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</si>
  <si>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</si>
  <si>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</si>
  <si>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</si>
  <si>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</si>
  <si>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</si>
  <si>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</si>
  <si>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</si>
  <si>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</si>
  <si>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</si>
  <si>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</si>
  <si>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</si>
  <si>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</si>
  <si>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</si>
  <si>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</si>
  <si>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</si>
  <si>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</si>
  <si>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</si>
  <si>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</si>
  <si>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</si>
  <si>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</si>
  <si>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</si>
  <si>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</si>
  <si>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</si>
  <si>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</si>
  <si>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</si>
  <si>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</si>
  <si>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</si>
  <si>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</si>
  <si>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</si>
  <si>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</si>
  <si>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</si>
  <si>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</si>
  <si>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</si>
  <si>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</si>
  <si>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</si>
  <si>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</si>
  <si>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</si>
  <si>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</si>
  <si>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</si>
  <si>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</si>
  <si>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</si>
  <si>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</si>
  <si>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</si>
  <si>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</si>
  <si>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</si>
  <si>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r>
      <t xml:space="preserve">TOTAL AMOUNT  
           in
     </t>
    </r>
    <r>
      <rPr>
        <b/>
        <sz val="11"/>
        <color indexed="10"/>
        <rFont val="Arial"/>
        <family val="2"/>
      </rPr>
      <t xml:space="preserve"> Rs.      P</t>
    </r>
  </si>
  <si>
    <t>MASONRY WORK</t>
  </si>
  <si>
    <t>Tender Inviting Authority: Superintending Engineer, IWD, IIT, Kanpur</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</si>
  <si>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</si>
  <si>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</si>
  <si>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</si>
  <si>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DISMANTLING AND DEMOLISHING</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</si>
  <si>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</si>
  <si>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</si>
  <si>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</si>
  <si>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</si>
  <si>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</si>
  <si>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</si>
  <si>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</si>
  <si>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</si>
  <si>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</si>
  <si>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</si>
  <si>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</si>
  <si>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</si>
  <si>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</si>
  <si>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</si>
  <si>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</si>
  <si>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</si>
  <si>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</si>
  <si>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</si>
  <si>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CARRIAGE OF MATERIALS</t>
  </si>
  <si>
    <t>By Mechanical Transport including loading,unloading and stacking</t>
  </si>
  <si>
    <t>Lime, moorum, building rubbish Lead - 2 km</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</si>
  <si>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</si>
  <si>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</si>
  <si>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</si>
  <si>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FLOORING</t>
  </si>
  <si>
    <t>1:6 (1 cement: 6 coarse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</si>
  <si>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</si>
  <si>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</si>
  <si>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</si>
  <si>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</si>
  <si>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Name of Work: Relaying of damaged CC and mosaic floor with Vitrified tiles floor in house no 306.</t>
  </si>
  <si>
    <t>Contract No:   31/Civil/Div-2/2021-22/02</t>
  </si>
  <si>
    <t>Brick work with common burnt clay modular bricks of class designation 7.5 in foundation and plinth in:</t>
  </si>
  <si>
    <t>Cement Mortar 1:6 (1 cement : 6 coarse sand).</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</si>
  <si>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</si>
  <si>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</si>
  <si>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</si>
  <si>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12 mm cement plaster of mix :</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</si>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</sst>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2"/>
  <sheetViews>
    <sheetView showGridLines="0" zoomScale="85" zoomScaleNormal="85" zoomScalePageLayoutView="0" workbookViewId="0" topLeftCell="A1">
      <selection activeCell="C2" sqref="C1:C1638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8" t="s">
        <v>68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8.25" customHeight="1">
      <c r="A5" s="68" t="s">
        <v>103</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104</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58.5" customHeight="1">
      <c r="A8" s="11" t="s">
        <v>50</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91</v>
      </c>
      <c r="C13" s="39" t="s">
        <v>55</v>
      </c>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22">
        <v>1</v>
      </c>
      <c r="IB13" s="22" t="s">
        <v>91</v>
      </c>
      <c r="IC13" s="22" t="s">
        <v>55</v>
      </c>
      <c r="IE13" s="23"/>
      <c r="IF13" s="23" t="s">
        <v>34</v>
      </c>
      <c r="IG13" s="23" t="s">
        <v>35</v>
      </c>
      <c r="IH13" s="23">
        <v>10</v>
      </c>
      <c r="II13" s="23" t="s">
        <v>36</v>
      </c>
    </row>
    <row r="14" spans="1:243" s="22" customFormat="1" ht="28.5">
      <c r="A14" s="59">
        <v>1.01</v>
      </c>
      <c r="B14" s="64" t="s">
        <v>92</v>
      </c>
      <c r="C14" s="39" t="s">
        <v>56</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92</v>
      </c>
      <c r="IC14" s="22" t="s">
        <v>56</v>
      </c>
      <c r="IE14" s="23"/>
      <c r="IF14" s="23" t="s">
        <v>40</v>
      </c>
      <c r="IG14" s="23" t="s">
        <v>35</v>
      </c>
      <c r="IH14" s="23">
        <v>123.223</v>
      </c>
      <c r="II14" s="23" t="s">
        <v>37</v>
      </c>
    </row>
    <row r="15" spans="1:243" s="22" customFormat="1" ht="28.5">
      <c r="A15" s="59">
        <v>1.02</v>
      </c>
      <c r="B15" s="60" t="s">
        <v>93</v>
      </c>
      <c r="C15" s="39" t="s">
        <v>57</v>
      </c>
      <c r="D15" s="61">
        <v>2</v>
      </c>
      <c r="E15" s="62" t="s">
        <v>64</v>
      </c>
      <c r="F15" s="63">
        <v>130.32</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261</v>
      </c>
      <c r="BB15" s="54">
        <f>BA15+SUM(N15:AZ15)</f>
        <v>261</v>
      </c>
      <c r="BC15" s="50" t="str">
        <f>SpellNumber(L15,BB15)</f>
        <v>INR  Two Hundred &amp; Sixty One  Only</v>
      </c>
      <c r="IA15" s="22">
        <v>1.02</v>
      </c>
      <c r="IB15" s="22" t="s">
        <v>93</v>
      </c>
      <c r="IC15" s="22" t="s">
        <v>57</v>
      </c>
      <c r="ID15" s="22">
        <v>2</v>
      </c>
      <c r="IE15" s="23" t="s">
        <v>64</v>
      </c>
      <c r="IF15" s="23" t="s">
        <v>41</v>
      </c>
      <c r="IG15" s="23" t="s">
        <v>42</v>
      </c>
      <c r="IH15" s="23">
        <v>213</v>
      </c>
      <c r="II15" s="23" t="s">
        <v>37</v>
      </c>
    </row>
    <row r="16" spans="1:243" s="22" customFormat="1" ht="15.75">
      <c r="A16" s="59">
        <v>2</v>
      </c>
      <c r="B16" s="60" t="s">
        <v>94</v>
      </c>
      <c r="C16" s="39" t="s">
        <v>73</v>
      </c>
      <c r="D16" s="71"/>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3"/>
      <c r="IA16" s="22">
        <v>2</v>
      </c>
      <c r="IB16" s="22" t="s">
        <v>94</v>
      </c>
      <c r="IC16" s="22" t="s">
        <v>73</v>
      </c>
      <c r="IE16" s="23"/>
      <c r="IF16" s="23"/>
      <c r="IG16" s="23"/>
      <c r="IH16" s="23"/>
      <c r="II16" s="23"/>
    </row>
    <row r="17" spans="1:243" s="22" customFormat="1" ht="71.25">
      <c r="A17" s="59">
        <v>2.01</v>
      </c>
      <c r="B17" s="60" t="s">
        <v>95</v>
      </c>
      <c r="C17" s="39" t="s">
        <v>58</v>
      </c>
      <c r="D17" s="71"/>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3"/>
      <c r="IA17" s="22">
        <v>2.01</v>
      </c>
      <c r="IB17" s="22" t="s">
        <v>95</v>
      </c>
      <c r="IC17" s="22" t="s">
        <v>58</v>
      </c>
      <c r="IE17" s="23"/>
      <c r="IF17" s="23"/>
      <c r="IG17" s="23"/>
      <c r="IH17" s="23"/>
      <c r="II17" s="23"/>
    </row>
    <row r="18" spans="1:243" s="22" customFormat="1" ht="71.25">
      <c r="A18" s="59">
        <v>2.02</v>
      </c>
      <c r="B18" s="60" t="s">
        <v>96</v>
      </c>
      <c r="C18" s="39" t="s">
        <v>74</v>
      </c>
      <c r="D18" s="61">
        <v>0.4</v>
      </c>
      <c r="E18" s="62" t="s">
        <v>64</v>
      </c>
      <c r="F18" s="63">
        <v>5952.3</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2381</v>
      </c>
      <c r="BB18" s="54">
        <f>BA18+SUM(N18:AZ18)</f>
        <v>2381</v>
      </c>
      <c r="BC18" s="50" t="str">
        <f>SpellNumber(L18,BB18)</f>
        <v>INR  Two Thousand Three Hundred &amp; Eighty One  Only</v>
      </c>
      <c r="IA18" s="22">
        <v>2.02</v>
      </c>
      <c r="IB18" s="22" t="s">
        <v>96</v>
      </c>
      <c r="IC18" s="22" t="s">
        <v>74</v>
      </c>
      <c r="ID18" s="22">
        <v>0.4</v>
      </c>
      <c r="IE18" s="23" t="s">
        <v>64</v>
      </c>
      <c r="IF18" s="23"/>
      <c r="IG18" s="23"/>
      <c r="IH18" s="23"/>
      <c r="II18" s="23"/>
    </row>
    <row r="19" spans="1:243" s="22" customFormat="1" ht="15.75">
      <c r="A19" s="59">
        <v>3</v>
      </c>
      <c r="B19" s="60" t="s">
        <v>67</v>
      </c>
      <c r="C19" s="39" t="s">
        <v>75</v>
      </c>
      <c r="D19" s="71"/>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3"/>
      <c r="IA19" s="22">
        <v>3</v>
      </c>
      <c r="IB19" s="22" t="s">
        <v>67</v>
      </c>
      <c r="IC19" s="22" t="s">
        <v>75</v>
      </c>
      <c r="IE19" s="23"/>
      <c r="IF19" s="23"/>
      <c r="IG19" s="23"/>
      <c r="IH19" s="23"/>
      <c r="II19" s="23"/>
    </row>
    <row r="20" spans="1:243" s="22" customFormat="1" ht="30.75" customHeight="1">
      <c r="A20" s="59">
        <v>3.01</v>
      </c>
      <c r="B20" s="60" t="s">
        <v>105</v>
      </c>
      <c r="C20" s="39" t="s">
        <v>59</v>
      </c>
      <c r="D20" s="71"/>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3"/>
      <c r="IA20" s="22">
        <v>3.01</v>
      </c>
      <c r="IB20" s="22" t="s">
        <v>105</v>
      </c>
      <c r="IC20" s="22" t="s">
        <v>59</v>
      </c>
      <c r="IE20" s="23"/>
      <c r="IF20" s="23" t="s">
        <v>34</v>
      </c>
      <c r="IG20" s="23" t="s">
        <v>43</v>
      </c>
      <c r="IH20" s="23">
        <v>10</v>
      </c>
      <c r="II20" s="23" t="s">
        <v>37</v>
      </c>
    </row>
    <row r="21" spans="1:243" s="22" customFormat="1" ht="28.5">
      <c r="A21" s="59">
        <v>3.02</v>
      </c>
      <c r="B21" s="60" t="s">
        <v>106</v>
      </c>
      <c r="C21" s="39" t="s">
        <v>76</v>
      </c>
      <c r="D21" s="61">
        <v>0.32</v>
      </c>
      <c r="E21" s="62" t="s">
        <v>64</v>
      </c>
      <c r="F21" s="63">
        <v>4649.36</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1488</v>
      </c>
      <c r="BB21" s="54">
        <f>BA21+SUM(N21:AZ21)</f>
        <v>1488</v>
      </c>
      <c r="BC21" s="50" t="str">
        <f>SpellNumber(L21,BB21)</f>
        <v>INR  One Thousand Four Hundred &amp; Eighty Eight  Only</v>
      </c>
      <c r="IA21" s="22">
        <v>3.02</v>
      </c>
      <c r="IB21" s="22" t="s">
        <v>106</v>
      </c>
      <c r="IC21" s="22" t="s">
        <v>76</v>
      </c>
      <c r="ID21" s="22">
        <v>0.32</v>
      </c>
      <c r="IE21" s="23" t="s">
        <v>64</v>
      </c>
      <c r="IF21" s="23"/>
      <c r="IG21" s="23"/>
      <c r="IH21" s="23"/>
      <c r="II21" s="23"/>
    </row>
    <row r="22" spans="1:243" s="22" customFormat="1" ht="15.75">
      <c r="A22" s="59">
        <v>4</v>
      </c>
      <c r="B22" s="60" t="s">
        <v>97</v>
      </c>
      <c r="C22" s="39" t="s">
        <v>60</v>
      </c>
      <c r="D22" s="71"/>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3"/>
      <c r="IA22" s="22">
        <v>4</v>
      </c>
      <c r="IB22" s="22" t="s">
        <v>97</v>
      </c>
      <c r="IC22" s="22" t="s">
        <v>60</v>
      </c>
      <c r="IE22" s="23"/>
      <c r="IF22" s="23" t="s">
        <v>40</v>
      </c>
      <c r="IG22" s="23" t="s">
        <v>35</v>
      </c>
      <c r="IH22" s="23">
        <v>123.223</v>
      </c>
      <c r="II22" s="23" t="s">
        <v>37</v>
      </c>
    </row>
    <row r="23" spans="1:243" s="22" customFormat="1" ht="159" customHeight="1">
      <c r="A23" s="59">
        <v>4.01</v>
      </c>
      <c r="B23" s="60" t="s">
        <v>107</v>
      </c>
      <c r="C23" s="39" t="s">
        <v>77</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22">
        <v>4.01</v>
      </c>
      <c r="IB23" s="22" t="s">
        <v>107</v>
      </c>
      <c r="IC23" s="22" t="s">
        <v>77</v>
      </c>
      <c r="IE23" s="23"/>
      <c r="IF23" s="23" t="s">
        <v>44</v>
      </c>
      <c r="IG23" s="23" t="s">
        <v>45</v>
      </c>
      <c r="IH23" s="23">
        <v>10</v>
      </c>
      <c r="II23" s="23" t="s">
        <v>37</v>
      </c>
    </row>
    <row r="24" spans="1:243" s="22" customFormat="1" ht="28.5">
      <c r="A24" s="59">
        <v>4.02</v>
      </c>
      <c r="B24" s="60" t="s">
        <v>108</v>
      </c>
      <c r="C24" s="39" t="s">
        <v>78</v>
      </c>
      <c r="D24" s="61">
        <v>90</v>
      </c>
      <c r="E24" s="62" t="s">
        <v>52</v>
      </c>
      <c r="F24" s="63">
        <v>1315.69</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118412</v>
      </c>
      <c r="BB24" s="54">
        <f>BA24+SUM(N24:AZ24)</f>
        <v>118412</v>
      </c>
      <c r="BC24" s="50" t="str">
        <f>SpellNumber(L24,BB24)</f>
        <v>INR  One Lakh Eighteen Thousand Four Hundred &amp; Twelve  Only</v>
      </c>
      <c r="IA24" s="22">
        <v>4.02</v>
      </c>
      <c r="IB24" s="22" t="s">
        <v>108</v>
      </c>
      <c r="IC24" s="22" t="s">
        <v>78</v>
      </c>
      <c r="ID24" s="22">
        <v>90</v>
      </c>
      <c r="IE24" s="23" t="s">
        <v>52</v>
      </c>
      <c r="IF24" s="23"/>
      <c r="IG24" s="23"/>
      <c r="IH24" s="23"/>
      <c r="II24" s="23"/>
    </row>
    <row r="25" spans="1:243" s="22" customFormat="1" ht="159" customHeight="1">
      <c r="A25" s="59">
        <v>4.03</v>
      </c>
      <c r="B25" s="60" t="s">
        <v>109</v>
      </c>
      <c r="C25" s="39" t="s">
        <v>79</v>
      </c>
      <c r="D25" s="71"/>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3"/>
      <c r="IA25" s="22">
        <v>4.03</v>
      </c>
      <c r="IB25" s="22" t="s">
        <v>109</v>
      </c>
      <c r="IC25" s="22" t="s">
        <v>79</v>
      </c>
      <c r="IE25" s="23"/>
      <c r="IF25" s="23" t="s">
        <v>41</v>
      </c>
      <c r="IG25" s="23" t="s">
        <v>42</v>
      </c>
      <c r="IH25" s="23">
        <v>213</v>
      </c>
      <c r="II25" s="23" t="s">
        <v>37</v>
      </c>
    </row>
    <row r="26" spans="1:243" s="22" customFormat="1" ht="28.5">
      <c r="A26" s="59">
        <v>4.04</v>
      </c>
      <c r="B26" s="60" t="s">
        <v>108</v>
      </c>
      <c r="C26" s="39" t="s">
        <v>80</v>
      </c>
      <c r="D26" s="61">
        <v>10</v>
      </c>
      <c r="E26" s="62" t="s">
        <v>52</v>
      </c>
      <c r="F26" s="63">
        <v>1355.41</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13554</v>
      </c>
      <c r="BB26" s="54">
        <f>BA26+SUM(N26:AZ26)</f>
        <v>13554</v>
      </c>
      <c r="BC26" s="50" t="str">
        <f>SpellNumber(L26,BB26)</f>
        <v>INR  Thirteen Thousand Five Hundred &amp; Fifty Four  Only</v>
      </c>
      <c r="IA26" s="22">
        <v>4.04</v>
      </c>
      <c r="IB26" s="22" t="s">
        <v>108</v>
      </c>
      <c r="IC26" s="22" t="s">
        <v>80</v>
      </c>
      <c r="ID26" s="22">
        <v>10</v>
      </c>
      <c r="IE26" s="23" t="s">
        <v>52</v>
      </c>
      <c r="IF26" s="23"/>
      <c r="IG26" s="23"/>
      <c r="IH26" s="23"/>
      <c r="II26" s="23"/>
    </row>
    <row r="27" spans="1:243" s="22" customFormat="1" ht="15.75">
      <c r="A27" s="59">
        <v>5</v>
      </c>
      <c r="B27" s="60" t="s">
        <v>53</v>
      </c>
      <c r="C27" s="39" t="s">
        <v>81</v>
      </c>
      <c r="D27" s="71"/>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3"/>
      <c r="IA27" s="22">
        <v>5</v>
      </c>
      <c r="IB27" s="22" t="s">
        <v>53</v>
      </c>
      <c r="IC27" s="22" t="s">
        <v>81</v>
      </c>
      <c r="IE27" s="23"/>
      <c r="IF27" s="23"/>
      <c r="IG27" s="23"/>
      <c r="IH27" s="23"/>
      <c r="II27" s="23"/>
    </row>
    <row r="28" spans="1:243" s="22" customFormat="1" ht="15.75">
      <c r="A28" s="59">
        <v>5.01</v>
      </c>
      <c r="B28" s="60" t="s">
        <v>110</v>
      </c>
      <c r="C28" s="39" t="s">
        <v>82</v>
      </c>
      <c r="D28" s="71"/>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3"/>
      <c r="IA28" s="22">
        <v>5.01</v>
      </c>
      <c r="IB28" s="22" t="s">
        <v>110</v>
      </c>
      <c r="IC28" s="22" t="s">
        <v>82</v>
      </c>
      <c r="IE28" s="23"/>
      <c r="IF28" s="23"/>
      <c r="IG28" s="23"/>
      <c r="IH28" s="23"/>
      <c r="II28" s="23"/>
    </row>
    <row r="29" spans="1:243" s="22" customFormat="1" ht="28.5">
      <c r="A29" s="59">
        <v>5.02</v>
      </c>
      <c r="B29" s="60" t="s">
        <v>98</v>
      </c>
      <c r="C29" s="39" t="s">
        <v>83</v>
      </c>
      <c r="D29" s="61">
        <v>1</v>
      </c>
      <c r="E29" s="62" t="s">
        <v>52</v>
      </c>
      <c r="F29" s="63">
        <v>231.08</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231</v>
      </c>
      <c r="BB29" s="54">
        <f>BA29+SUM(N29:AZ29)</f>
        <v>231</v>
      </c>
      <c r="BC29" s="50" t="str">
        <f>SpellNumber(L29,BB29)</f>
        <v>INR  Two Hundred &amp; Thirty One  Only</v>
      </c>
      <c r="IA29" s="22">
        <v>5.02</v>
      </c>
      <c r="IB29" s="22" t="s">
        <v>98</v>
      </c>
      <c r="IC29" s="22" t="s">
        <v>83</v>
      </c>
      <c r="ID29" s="22">
        <v>1</v>
      </c>
      <c r="IE29" s="23" t="s">
        <v>52</v>
      </c>
      <c r="IF29" s="23"/>
      <c r="IG29" s="23"/>
      <c r="IH29" s="23"/>
      <c r="II29" s="23"/>
    </row>
    <row r="30" spans="1:243" s="22" customFormat="1" ht="15.75">
      <c r="A30" s="59">
        <v>6</v>
      </c>
      <c r="B30" s="60" t="s">
        <v>69</v>
      </c>
      <c r="C30" s="39" t="s">
        <v>61</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IA30" s="22">
        <v>6</v>
      </c>
      <c r="IB30" s="22" t="s">
        <v>69</v>
      </c>
      <c r="IC30" s="22" t="s">
        <v>61</v>
      </c>
      <c r="IE30" s="23"/>
      <c r="IF30" s="23"/>
      <c r="IG30" s="23"/>
      <c r="IH30" s="23"/>
      <c r="II30" s="23"/>
    </row>
    <row r="31" spans="1:243" s="22" customFormat="1" ht="142.5">
      <c r="A31" s="59">
        <v>6.01</v>
      </c>
      <c r="B31" s="60" t="s">
        <v>70</v>
      </c>
      <c r="C31" s="39" t="s">
        <v>84</v>
      </c>
      <c r="D31" s="71"/>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3"/>
      <c r="IA31" s="22">
        <v>6.01</v>
      </c>
      <c r="IB31" s="22" t="s">
        <v>70</v>
      </c>
      <c r="IC31" s="22" t="s">
        <v>84</v>
      </c>
      <c r="IE31" s="23"/>
      <c r="IF31" s="23"/>
      <c r="IG31" s="23"/>
      <c r="IH31" s="23"/>
      <c r="II31" s="23"/>
    </row>
    <row r="32" spans="1:243" s="22" customFormat="1" ht="28.5">
      <c r="A32" s="59">
        <v>6.02</v>
      </c>
      <c r="B32" s="60" t="s">
        <v>71</v>
      </c>
      <c r="C32" s="39" t="s">
        <v>85</v>
      </c>
      <c r="D32" s="61">
        <v>9</v>
      </c>
      <c r="E32" s="62" t="s">
        <v>52</v>
      </c>
      <c r="F32" s="63">
        <v>376.67</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3390</v>
      </c>
      <c r="BB32" s="54">
        <f>BA32+SUM(N32:AZ32)</f>
        <v>3390</v>
      </c>
      <c r="BC32" s="50" t="str">
        <f>SpellNumber(L32,BB32)</f>
        <v>INR  Three Thousand Three Hundred &amp; Ninety  Only</v>
      </c>
      <c r="IA32" s="22">
        <v>6.02</v>
      </c>
      <c r="IB32" s="22" t="s">
        <v>71</v>
      </c>
      <c r="IC32" s="22" t="s">
        <v>85</v>
      </c>
      <c r="ID32" s="22">
        <v>9</v>
      </c>
      <c r="IE32" s="23" t="s">
        <v>52</v>
      </c>
      <c r="IF32" s="23"/>
      <c r="IG32" s="23"/>
      <c r="IH32" s="23"/>
      <c r="II32" s="23"/>
    </row>
    <row r="33" spans="1:243" s="22" customFormat="1" ht="24.75" customHeight="1">
      <c r="A33" s="59">
        <v>6.03</v>
      </c>
      <c r="B33" s="60" t="s">
        <v>111</v>
      </c>
      <c r="C33" s="39" t="s">
        <v>86</v>
      </c>
      <c r="D33" s="61">
        <v>80</v>
      </c>
      <c r="E33" s="62" t="s">
        <v>52</v>
      </c>
      <c r="F33" s="63">
        <v>2.19</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ROUND(total_amount_ba($B$2,$D$2,D33,F33,J33,K33,M33),0)</f>
        <v>175</v>
      </c>
      <c r="BB33" s="54">
        <f>BA33+SUM(N33:AZ33)</f>
        <v>175</v>
      </c>
      <c r="BC33" s="50" t="str">
        <f>SpellNumber(L33,BB33)</f>
        <v>INR  One Hundred &amp; Seventy Five  Only</v>
      </c>
      <c r="IA33" s="22">
        <v>6.03</v>
      </c>
      <c r="IB33" s="22" t="s">
        <v>111</v>
      </c>
      <c r="IC33" s="22" t="s">
        <v>86</v>
      </c>
      <c r="ID33" s="22">
        <v>80</v>
      </c>
      <c r="IE33" s="23" t="s">
        <v>52</v>
      </c>
      <c r="IF33" s="23"/>
      <c r="IG33" s="23"/>
      <c r="IH33" s="23"/>
      <c r="II33" s="23"/>
    </row>
    <row r="34" spans="1:243" s="22" customFormat="1" ht="42.75" customHeight="1">
      <c r="A34" s="59">
        <v>6.04</v>
      </c>
      <c r="B34" s="60" t="s">
        <v>112</v>
      </c>
      <c r="C34" s="39" t="s">
        <v>87</v>
      </c>
      <c r="D34" s="61">
        <v>9</v>
      </c>
      <c r="E34" s="62" t="s">
        <v>65</v>
      </c>
      <c r="F34" s="63">
        <v>261.15</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2350</v>
      </c>
      <c r="BB34" s="54">
        <f>BA34+SUM(N34:AZ34)</f>
        <v>2350</v>
      </c>
      <c r="BC34" s="50" t="str">
        <f>SpellNumber(L34,BB34)</f>
        <v>INR  Two Thousand Three Hundred &amp; Fifty  Only</v>
      </c>
      <c r="IA34" s="22">
        <v>6.04</v>
      </c>
      <c r="IB34" s="22" t="s">
        <v>112</v>
      </c>
      <c r="IC34" s="22" t="s">
        <v>87</v>
      </c>
      <c r="ID34" s="22">
        <v>9</v>
      </c>
      <c r="IE34" s="23" t="s">
        <v>65</v>
      </c>
      <c r="IF34" s="23"/>
      <c r="IG34" s="23"/>
      <c r="IH34" s="23"/>
      <c r="II34" s="23"/>
    </row>
    <row r="35" spans="1:243" s="22" customFormat="1" ht="19.5" customHeight="1">
      <c r="A35" s="59">
        <v>7</v>
      </c>
      <c r="B35" s="60" t="s">
        <v>72</v>
      </c>
      <c r="C35" s="39" t="s">
        <v>88</v>
      </c>
      <c r="D35" s="71"/>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3"/>
      <c r="IA35" s="22">
        <v>7</v>
      </c>
      <c r="IB35" s="22" t="s">
        <v>72</v>
      </c>
      <c r="IC35" s="22" t="s">
        <v>88</v>
      </c>
      <c r="IE35" s="23"/>
      <c r="IF35" s="23"/>
      <c r="IG35" s="23"/>
      <c r="IH35" s="23"/>
      <c r="II35" s="23"/>
    </row>
    <row r="36" spans="1:243" s="22" customFormat="1" ht="30.75" customHeight="1">
      <c r="A36" s="59">
        <v>7.01</v>
      </c>
      <c r="B36" s="60" t="s">
        <v>99</v>
      </c>
      <c r="C36" s="39" t="s">
        <v>89</v>
      </c>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3"/>
      <c r="IA36" s="22">
        <v>7.01</v>
      </c>
      <c r="IB36" s="22" t="s">
        <v>99</v>
      </c>
      <c r="IC36" s="22" t="s">
        <v>89</v>
      </c>
      <c r="IE36" s="23"/>
      <c r="IF36" s="23"/>
      <c r="IG36" s="23"/>
      <c r="IH36" s="23"/>
      <c r="II36" s="23"/>
    </row>
    <row r="37" spans="1:243" s="22" customFormat="1" ht="28.5">
      <c r="A37" s="59">
        <v>7.02</v>
      </c>
      <c r="B37" s="60" t="s">
        <v>100</v>
      </c>
      <c r="C37" s="39" t="s">
        <v>62</v>
      </c>
      <c r="D37" s="61">
        <v>0.4</v>
      </c>
      <c r="E37" s="62" t="s">
        <v>64</v>
      </c>
      <c r="F37" s="63">
        <v>1523.41</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ROUND(total_amount_ba($B$2,$D$2,D37,F37,J37,K37,M37),0)</f>
        <v>609</v>
      </c>
      <c r="BB37" s="54">
        <f>BA37+SUM(N37:AZ37)</f>
        <v>609</v>
      </c>
      <c r="BC37" s="50" t="str">
        <f>SpellNumber(L37,BB37)</f>
        <v>INR  Six Hundred &amp; Nine  Only</v>
      </c>
      <c r="IA37" s="22">
        <v>7.02</v>
      </c>
      <c r="IB37" s="22" t="s">
        <v>100</v>
      </c>
      <c r="IC37" s="22" t="s">
        <v>62</v>
      </c>
      <c r="ID37" s="22">
        <v>0.4</v>
      </c>
      <c r="IE37" s="23" t="s">
        <v>64</v>
      </c>
      <c r="IF37" s="23"/>
      <c r="IG37" s="23"/>
      <c r="IH37" s="23"/>
      <c r="II37" s="23"/>
    </row>
    <row r="38" spans="1:243" s="22" customFormat="1" ht="28.5">
      <c r="A38" s="63">
        <v>7.03</v>
      </c>
      <c r="B38" s="60" t="s">
        <v>101</v>
      </c>
      <c r="C38" s="39" t="s">
        <v>63</v>
      </c>
      <c r="D38" s="61">
        <v>0.04</v>
      </c>
      <c r="E38" s="62" t="s">
        <v>64</v>
      </c>
      <c r="F38" s="63">
        <v>940.64</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ROUND(total_amount_ba($B$2,$D$2,D38,F38,J38,K38,M38),0)</f>
        <v>38</v>
      </c>
      <c r="BB38" s="54">
        <f>BA38+SUM(N38:AZ38)</f>
        <v>38</v>
      </c>
      <c r="BC38" s="50" t="str">
        <f>SpellNumber(L38,BB38)</f>
        <v>INR  Thirty Eight Only</v>
      </c>
      <c r="IA38" s="22">
        <v>7.03</v>
      </c>
      <c r="IB38" s="22" t="s">
        <v>101</v>
      </c>
      <c r="IC38" s="22" t="s">
        <v>63</v>
      </c>
      <c r="ID38" s="22">
        <v>0.04</v>
      </c>
      <c r="IE38" s="23" t="s">
        <v>64</v>
      </c>
      <c r="IF38" s="23"/>
      <c r="IG38" s="23"/>
      <c r="IH38" s="23"/>
      <c r="II38" s="23"/>
    </row>
    <row r="39" spans="1:243" s="22" customFormat="1" ht="63" customHeight="1">
      <c r="A39" s="59">
        <v>7.04</v>
      </c>
      <c r="B39" s="60" t="s">
        <v>102</v>
      </c>
      <c r="C39" s="39" t="s">
        <v>90</v>
      </c>
      <c r="D39" s="61">
        <v>12</v>
      </c>
      <c r="E39" s="62" t="s">
        <v>52</v>
      </c>
      <c r="F39" s="63">
        <v>34.19</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410</v>
      </c>
      <c r="BB39" s="54">
        <f>BA39+SUM(N39:AZ39)</f>
        <v>410</v>
      </c>
      <c r="BC39" s="50" t="str">
        <f>SpellNumber(L39,BB39)</f>
        <v>INR  Four Hundred &amp; Ten  Only</v>
      </c>
      <c r="IA39" s="22">
        <v>7.04</v>
      </c>
      <c r="IB39" s="22" t="s">
        <v>102</v>
      </c>
      <c r="IC39" s="22" t="s">
        <v>90</v>
      </c>
      <c r="ID39" s="22">
        <v>12</v>
      </c>
      <c r="IE39" s="23" t="s">
        <v>52</v>
      </c>
      <c r="IF39" s="23"/>
      <c r="IG39" s="23"/>
      <c r="IH39" s="23"/>
      <c r="II39" s="23"/>
    </row>
    <row r="40" spans="1:55" ht="42.75">
      <c r="A40" s="25" t="s">
        <v>46</v>
      </c>
      <c r="B40" s="26"/>
      <c r="C40" s="27"/>
      <c r="D40" s="43"/>
      <c r="E40" s="43"/>
      <c r="F40" s="43"/>
      <c r="G40" s="43"/>
      <c r="H40" s="55"/>
      <c r="I40" s="55"/>
      <c r="J40" s="55"/>
      <c r="K40" s="55"/>
      <c r="L40" s="56"/>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57">
        <f>SUM(BA13:BA39)</f>
        <v>143299</v>
      </c>
      <c r="BB40" s="58">
        <f>SUM(BB13:BB39)</f>
        <v>143299</v>
      </c>
      <c r="BC40" s="50" t="str">
        <f>SpellNumber(L40,BB40)</f>
        <v>  One Lakh Forty Three Thousand Two Hundred &amp; Ninety Nine  Only</v>
      </c>
    </row>
    <row r="41" spans="1:55" ht="18">
      <c r="A41" s="26" t="s">
        <v>47</v>
      </c>
      <c r="B41" s="28"/>
      <c r="C41" s="29"/>
      <c r="D41" s="30"/>
      <c r="E41" s="44" t="s">
        <v>54</v>
      </c>
      <c r="F41" s="45"/>
      <c r="G41" s="31"/>
      <c r="H41" s="32"/>
      <c r="I41" s="32"/>
      <c r="J41" s="32"/>
      <c r="K41" s="33"/>
      <c r="L41" s="34"/>
      <c r="M41" s="35"/>
      <c r="N41" s="36"/>
      <c r="O41" s="22"/>
      <c r="P41" s="22"/>
      <c r="Q41" s="22"/>
      <c r="R41" s="22"/>
      <c r="S41" s="22"/>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7">
        <f>IF(ISBLANK(F41),0,IF(E41="Excess (+)",ROUND(BA40+(BA40*F41),2),IF(E41="Less (-)",ROUND(BA40+(BA40*F41*(-1)),2),IF(E41="At Par",BA40,0))))</f>
        <v>0</v>
      </c>
      <c r="BB41" s="38">
        <f>ROUND(BA41,0)</f>
        <v>0</v>
      </c>
      <c r="BC41" s="21" t="str">
        <f>SpellNumber($E$2,BB41)</f>
        <v>INR Zero Only</v>
      </c>
    </row>
    <row r="42" spans="1:55" ht="18">
      <c r="A42" s="25" t="s">
        <v>48</v>
      </c>
      <c r="B42" s="25"/>
      <c r="C42" s="66" t="str">
        <f>SpellNumber($E$2,BB41)</f>
        <v>INR Zero Only</v>
      </c>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row>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4" ht="15"/>
    <row r="315" ht="15"/>
    <row r="316" ht="15"/>
    <row r="317" ht="15"/>
    <row r="318" ht="15"/>
    <row r="319" ht="15"/>
    <row r="320" ht="15"/>
    <row r="321" ht="15"/>
    <row r="322" ht="15"/>
    <row r="323" ht="15"/>
    <row r="325" ht="15"/>
    <row r="326" ht="15"/>
    <row r="327" ht="15"/>
    <row r="328" ht="15"/>
    <row r="329" ht="15"/>
    <row r="330" ht="15"/>
    <row r="331" ht="15"/>
    <row r="332" ht="15"/>
    <row r="333" ht="15"/>
    <row r="334" ht="15"/>
    <row r="335" ht="15"/>
    <row r="337" ht="15"/>
    <row r="338" ht="15"/>
    <row r="339" ht="15"/>
    <row r="340" ht="15"/>
    <row r="341" ht="15"/>
    <row r="342" ht="15"/>
    <row r="344" ht="15"/>
    <row r="345" ht="15"/>
    <row r="346" ht="15"/>
  </sheetData>
  <sheetProtection password="9E83" sheet="1"/>
  <autoFilter ref="A11:BC42"/>
  <mergeCells count="23">
    <mergeCell ref="D36:BC36"/>
    <mergeCell ref="D25:BC25"/>
    <mergeCell ref="D27:BC27"/>
    <mergeCell ref="D28:BC28"/>
    <mergeCell ref="D30:BC30"/>
    <mergeCell ref="D31:BC31"/>
    <mergeCell ref="D35:BC35"/>
    <mergeCell ref="D16:BC16"/>
    <mergeCell ref="D17:BC17"/>
    <mergeCell ref="D19:BC19"/>
    <mergeCell ref="D20:BC20"/>
    <mergeCell ref="D22:BC22"/>
    <mergeCell ref="D23:BC23"/>
    <mergeCell ref="A9:BC9"/>
    <mergeCell ref="C42:BC42"/>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1">
      <formula1>IF(E41="Select",-1,IF(E41="At Par",0,0))</formula1>
      <formula2>IF(E41="Select",-1,IF(E41="At Par",0,0.99))</formula2>
    </dataValidation>
    <dataValidation type="list" allowBlank="1" showErrorMessage="1" sqref="E4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1">
      <formula1>0</formula1>
      <formula2>99.9</formula2>
    </dataValidation>
    <dataValidation type="list" allowBlank="1" showErrorMessage="1" sqref="D13:D14 K15 D16:D17 K18 D19:D20 K21 D22:D23 K24 D25 K26 D27:D28 K29 D30:D31 K32:K34 D35:D36 K37:K39">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4:H24 G26:H26 G29:H29 G32:H34 G37:H39">
      <formula1>0</formula1>
      <formula2>999999999999999</formula2>
    </dataValidation>
    <dataValidation allowBlank="1" showInputMessage="1" showErrorMessage="1" promptTitle="Addition / Deduction" prompt="Please Choose the correct One" sqref="J15 J18 J21 J24 J26 J29 J32:J34 J37:J39">
      <formula1>0</formula1>
      <formula2>0</formula2>
    </dataValidation>
    <dataValidation type="list" showErrorMessage="1" sqref="I15 I18 I21 I24 I26 I29 I32:I34 I37:I39">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4:O24 N26:O26 N29:O29 N32:O34 N37:O3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4 R26 R29 R32:R34 R37:R3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4 Q26 Q29 Q32:Q34 Q37:Q3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4 M26 M29 M32:M34 M37:M39">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 D24 D26 D29 D32:D34 D37:D39">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4 F26 F29 F32:F34 F37:F39">
      <formula1>0</formula1>
      <formula2>999999999999999</formula2>
    </dataValidation>
    <dataValidation type="list" allowBlank="1" showInputMessage="1" showErrorMessage="1" sqref="L13 L14 L15 L16 L17 L18 L19 L20 L21 L22 L23 L24 L25 L26 L27 L28 L29 L30 L31 L32 L33 L34 L35 L36 L37 L39 L38">
      <formula1>"INR"</formula1>
    </dataValidation>
    <dataValidation allowBlank="1" showInputMessage="1" showErrorMessage="1" promptTitle="Itemcode/Make" prompt="Please enter text" sqref="C13:C39">
      <formula1>0</formula1>
      <formula2>0</formula2>
    </dataValidation>
    <dataValidation type="decimal" allowBlank="1" showInputMessage="1" showErrorMessage="1" errorTitle="Invalid Entry" error="Only Numeric Values are allowed. " sqref="A13:A39">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2021-11-20T10:07:10Z</cp:lastPrinted>
  <dcterms:created xsi:type="dcterms:W3CDTF">2009-01-30T06:42:42Z</dcterms:created>
  <dcterms:modified xsi:type="dcterms:W3CDTF">2021-11-20T10:07:46Z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