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<sst xmlns="http://schemas.openxmlformats.org/spreadsheetml/2006/main" count="918" uniqueCount="357">
  <si>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</si>
  <si>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</si>
  <si>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</si>
  <si>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</si>
  <si>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</si>
  <si>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</si>
  <si>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</si>
  <si>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</si>
  <si>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</si>
  <si>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</si>
  <si>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</si>
  <si>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</si>
  <si>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</si>
  <si>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</si>
  <si>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</si>
  <si>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</si>
  <si>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</si>
  <si>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</si>
  <si>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</si>
  <si>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</si>
  <si>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</si>
  <si>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</si>
  <si>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</si>
  <si>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</si>
  <si>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</si>
  <si>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</si>
  <si>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</si>
  <si>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</si>
  <si>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</si>
  <si>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</si>
  <si>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</si>
  <si>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</si>
  <si>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</si>
  <si>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</si>
  <si>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</si>
  <si>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</si>
  <si>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</si>
  <si>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</si>
  <si>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</si>
  <si>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</si>
  <si>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</si>
  <si>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</si>
  <si>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</si>
  <si>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</si>
  <si>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</si>
  <si>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</si>
  <si>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</si>
  <si>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</si>
  <si>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</si>
  <si>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</si>
  <si>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</si>
  <si>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</si>
  <si>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</si>
  <si>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</si>
  <si>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</si>
  <si>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</si>
  <si>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</si>
  <si>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</si>
  <si>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</si>
  <si>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</si>
  <si>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</si>
  <si>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</si>
  <si>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</si>
  <si>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</si>
  <si>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</si>
  <si>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</si>
  <si>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</si>
  <si>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</si>
  <si>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</si>
  <si>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</si>
  <si>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</si>
  <si>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</si>
  <si>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</si>
  <si>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</si>
  <si>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</si>
  <si>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</si>
  <si>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</si>
  <si>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</si>
  <si>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</si>
  <si>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</si>
  <si>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</si>
  <si>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</si>
  <si>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</si>
  <si>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</si>
  <si>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</si>
  <si>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</si>
  <si>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</si>
  <si>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</si>
  <si>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</si>
  <si>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</si>
  <si>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</si>
  <si>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</si>
  <si>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</si>
  <si>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</si>
  <si>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</si>
  <si>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</si>
  <si>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</si>
  <si>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</si>
  <si>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</si>
  <si>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</si>
  <si>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</si>
  <si>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</si>
  <si>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</si>
  <si>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</si>
  <si>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</si>
  <si>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</si>
  <si>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</si>
  <si>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</si>
  <si>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</si>
  <si>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</si>
  <si>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</si>
  <si>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</si>
  <si>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</si>
  <si>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</si>
  <si>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</si>
  <si>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</si>
  <si>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</si>
  <si>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</si>
  <si>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</si>
  <si>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</si>
  <si>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</si>
  <si>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</si>
  <si>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</si>
  <si>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</si>
  <si>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</si>
  <si>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</si>
  <si>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</si>
  <si>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</si>
  <si>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</si>
  <si>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</si>
  <si>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</si>
  <si>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</si>
  <si>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</si>
  <si>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</si>
  <si>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</si>
  <si>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</si>
  <si>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</si>
  <si>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</si>
  <si>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</si>
  <si>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</si>
  <si>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</si>
  <si>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</si>
  <si>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</si>
  <si>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</si>
  <si>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</si>
  <si>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</si>
  <si>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</si>
  <si>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</si>
  <si>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</si>
  <si>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</si>
  <si>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</si>
  <si>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</si>
  <si>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</si>
  <si>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</si>
  <si>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</si>
  <si>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</si>
  <si>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</si>
  <si>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</si>
  <si>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</si>
  <si>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</si>
  <si>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</si>
  <si>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</si>
  <si>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</si>
  <si>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</si>
  <si>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</si>
  <si>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</si>
  <si>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</si>
  <si>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</si>
  <si>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</si>
  <si>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</si>
  <si>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</si>
  <si>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</si>
  <si>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</si>
  <si>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</si>
  <si>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</si>
  <si>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</si>
  <si>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</si>
  <si>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</si>
  <si>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</si>
  <si>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</si>
  <si>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</si>
  <si>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</si>
  <si>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</si>
  <si>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</si>
  <si>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</si>
  <si>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</si>
  <si>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</si>
  <si>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</si>
  <si>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</si>
  <si>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</si>
  <si>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</si>
  <si>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</si>
  <si>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</si>
  <si>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</si>
  <si>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</si>
  <si>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</si>
  <si>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</si>
  <si>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</si>
  <si>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</si>
  <si>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</si>
  <si>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</si>
  <si>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</si>
  <si>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</si>
  <si>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</si>
  <si>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</si>
  <si>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</si>
  <si>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</si>
  <si>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</si>
  <si>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</si>
  <si>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</si>
  <si>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</si>
  <si>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</si>
  <si>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</si>
  <si>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</si>
  <si>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</si>
  <si>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</si>
  <si>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</si>
  <si>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</si>
  <si>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</si>
  <si>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</si>
  <si>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</si>
  <si>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</si>
  <si>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</si>
  <si>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</si>
  <si>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</si>
  <si>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Cement mortar 1:6 (1 cement : 6 coarse sand)</t>
  </si>
  <si>
    <t>Providing and fixing ISI marked oxidised M.S. handles conforming to IS:4992 with necessary screws etc. complete :</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</si>
  <si>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</si>
  <si>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</si>
  <si>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</si>
  <si>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</si>
  <si>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</si>
  <si>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</si>
  <si>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</si>
  <si>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Providing and fixing soil, waste and vent pipes :</t>
  </si>
  <si>
    <t>100 mm dia</t>
  </si>
  <si>
    <t>Providing and fixing collar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</si>
  <si>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</si>
  <si>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</si>
  <si>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</si>
  <si>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PROOFING</t>
  </si>
  <si>
    <t>Name of Work: Construction of room size of 3.60X3.0 m and replacement of one big rolling shutter in ventral cryogenics facilty Southern Lab  Ext.</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</si>
  <si>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</si>
  <si>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</si>
  <si>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</si>
  <si>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</si>
  <si>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</si>
  <si>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</si>
  <si>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</si>
  <si>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 xml:space="preserve">Providing and laying damp-proof course 50mm thick with cement concrete 1:2:4 (1 cement : 2 coarse sand(zone-III) derived from natural sources: 4 graded stone aggregate 20mm nominal size derived from natural sources). </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</si>
  <si>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</si>
  <si>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</si>
  <si>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</si>
  <si>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Suspended floors, roofs, landings, balconies and access platform</t>
  </si>
  <si>
    <t>Lintels, beams, plinth beams, girders, bressumers and cantilevers</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</si>
  <si>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</si>
  <si>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</si>
  <si>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</si>
  <si>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</si>
  <si>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</si>
  <si>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</si>
  <si>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</si>
  <si>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</si>
  <si>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</si>
  <si>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</si>
  <si>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</si>
  <si>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10.00 sqm and upto 16.80 sqm in the area</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</si>
  <si>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</si>
  <si>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</si>
  <si>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</si>
  <si>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</si>
  <si>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</si>
  <si>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</si>
  <si>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</si>
  <si>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</si>
  <si>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</si>
  <si>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</si>
  <si>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</si>
  <si>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</si>
  <si>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</si>
  <si>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</si>
  <si>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</si>
  <si>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</si>
  <si>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</si>
  <si>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</si>
  <si>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</si>
  <si>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</si>
  <si>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</si>
  <si>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</si>
  <si>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</si>
  <si>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12 mm cement plaster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</si>
  <si>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</si>
  <si>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</si>
  <si>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</si>
  <si>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</si>
  <si>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</si>
  <si>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Sand cast iron S&amp;S pipe as per IS: 1729</t>
  </si>
  <si>
    <t>Providing and filling the joints with spun yarn, cement slurry and cement mortar 1:2 ( 1 cement : 2 fine sand) in S.C.I./ C.I. Pipes :</t>
  </si>
  <si>
    <t>100 mm dia pipe</t>
  </si>
  <si>
    <t>Sand cast iron S&amp;S as per IS - 1729</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</si>
  <si>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</si>
  <si>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</si>
  <si>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</si>
  <si>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</si>
  <si>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</si>
  <si>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</si>
  <si>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</si>
  <si>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</si>
  <si>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Grading roof for water proofing treatment with</t>
  </si>
  <si>
    <t>Cement concrete 1:2:4 (1 cement : 2 coarse sand : 4 graded stone aggregate 20mm nominal size)</t>
  </si>
  <si>
    <t xml:space="preserve">per 50kg cement </t>
  </si>
  <si>
    <t>Contract No:   30/Civil/Div-2/2021-22/02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</si>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</sst>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3"/>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241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311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242</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56.75">
      <c r="A14" s="66">
        <v>1.01</v>
      </c>
      <c r="B14" s="71" t="s">
        <v>243</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76</v>
      </c>
      <c r="IC14" s="22" t="s">
        <v>56</v>
      </c>
      <c r="ID14" s="22">
        <v>0.22</v>
      </c>
      <c r="IE14" s="23" t="s">
        <v>64</v>
      </c>
      <c r="IF14" s="23" t="s">
        <v>40</v>
      </c>
      <c r="IG14" s="23" t="s">
        <v>35</v>
      </c>
      <c r="IH14" s="23">
        <v>123.223</v>
      </c>
      <c r="II14" s="23" t="s">
        <v>37</v>
      </c>
    </row>
    <row r="15" spans="1:243" s="22" customFormat="1" ht="28.5">
      <c r="A15" s="66">
        <v>1.02</v>
      </c>
      <c r="B15" s="67" t="s">
        <v>244</v>
      </c>
      <c r="C15" s="39" t="s">
        <v>57</v>
      </c>
      <c r="D15" s="68">
        <v>5</v>
      </c>
      <c r="E15" s="69" t="s">
        <v>64</v>
      </c>
      <c r="F15" s="70">
        <v>221.21</v>
      </c>
      <c r="G15" s="40"/>
      <c r="H15" s="24"/>
      <c r="I15" s="47" t="s">
        <v>38</v>
      </c>
      <c r="J15" s="48">
        <f aca="true" t="shared" si="0" ref="J15:J7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1106</v>
      </c>
      <c r="BB15" s="60">
        <f>BA15+SUM(N15:AZ15)</f>
        <v>1106</v>
      </c>
      <c r="BC15" s="56" t="str">
        <f>SpellNumber(L15,BB15)</f>
        <v>INR  One Thousand One Hundred &amp; Six  Only</v>
      </c>
      <c r="IA15" s="22">
        <v>1.02</v>
      </c>
      <c r="IB15" s="22" t="s">
        <v>69</v>
      </c>
      <c r="IC15" s="22" t="s">
        <v>57</v>
      </c>
      <c r="IE15" s="23"/>
      <c r="IF15" s="23" t="s">
        <v>41</v>
      </c>
      <c r="IG15" s="23" t="s">
        <v>42</v>
      </c>
      <c r="IH15" s="23">
        <v>213</v>
      </c>
      <c r="II15" s="23" t="s">
        <v>37</v>
      </c>
    </row>
    <row r="16" spans="1:243" s="22" customFormat="1" ht="99.75">
      <c r="A16" s="66">
        <v>1.03</v>
      </c>
      <c r="B16" s="67" t="s">
        <v>245</v>
      </c>
      <c r="C16" s="39" t="s">
        <v>149</v>
      </c>
      <c r="D16" s="68">
        <v>5</v>
      </c>
      <c r="E16" s="69" t="s">
        <v>64</v>
      </c>
      <c r="F16" s="70">
        <v>192.59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ROUND(total_amount_ba($B$2,$D$2,D16,F16,J16,K16,M16),0)</f>
        <v>963</v>
      </c>
      <c r="BB16" s="60">
        <f>BA16+SUM(N16:AZ16)</f>
        <v>963</v>
      </c>
      <c r="BC16" s="56" t="str">
        <f>SpellNumber(L16,BB16)</f>
        <v>INR  Nine Hundred &amp; Sixty Three  Only</v>
      </c>
      <c r="IA16" s="22">
        <v>1.03</v>
      </c>
      <c r="IB16" s="22" t="s">
        <v>88</v>
      </c>
      <c r="IC16" s="22" t="s">
        <v>149</v>
      </c>
      <c r="ID16" s="22">
        <v>3.5</v>
      </c>
      <c r="IE16" s="23" t="s">
        <v>52</v>
      </c>
      <c r="IF16" s="23"/>
      <c r="IG16" s="23"/>
      <c r="IH16" s="23"/>
      <c r="II16" s="23"/>
    </row>
    <row r="17" spans="1:243" s="22" customFormat="1" ht="15.75">
      <c r="A17" s="66">
        <v>2</v>
      </c>
      <c r="B17" s="67" t="s">
        <v>223</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71.25">
      <c r="A18" s="66">
        <v>2.01</v>
      </c>
      <c r="B18" s="67" t="s">
        <v>224</v>
      </c>
      <c r="C18" s="39" t="s">
        <v>150</v>
      </c>
      <c r="D18" s="73"/>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5"/>
      <c r="IA18" s="22">
        <v>1.05</v>
      </c>
      <c r="IB18" s="22" t="s">
        <v>71</v>
      </c>
      <c r="IC18" s="22" t="s">
        <v>150</v>
      </c>
      <c r="ID18" s="22">
        <v>26</v>
      </c>
      <c r="IE18" s="23" t="s">
        <v>66</v>
      </c>
      <c r="IF18" s="23"/>
      <c r="IG18" s="23"/>
      <c r="IH18" s="23"/>
      <c r="II18" s="23"/>
    </row>
    <row r="19" spans="1:243" s="22" customFormat="1" ht="71.25">
      <c r="A19" s="66">
        <v>2.02</v>
      </c>
      <c r="B19" s="67" t="s">
        <v>246</v>
      </c>
      <c r="C19" s="39" t="s">
        <v>151</v>
      </c>
      <c r="D19" s="68">
        <v>1.6</v>
      </c>
      <c r="E19" s="69" t="s">
        <v>64</v>
      </c>
      <c r="F19" s="70">
        <v>5076.37</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ROUND(total_amount_ba($B$2,$D$2,D19,F19,J19,K19,M19),0)</f>
        <v>8122</v>
      </c>
      <c r="BB19" s="60">
        <f>BA19+SUM(N19:AZ19)</f>
        <v>8122</v>
      </c>
      <c r="BC19" s="56" t="str">
        <f>SpellNumber(L19,BB19)</f>
        <v>INR  Eight Thousand One Hundred &amp; Twenty Two  Only</v>
      </c>
      <c r="IA19" s="22">
        <v>2.01</v>
      </c>
      <c r="IB19" s="22" t="s">
        <v>72</v>
      </c>
      <c r="IC19" s="22" t="s">
        <v>151</v>
      </c>
      <c r="IE19" s="23"/>
      <c r="IF19" s="23"/>
      <c r="IG19" s="23"/>
      <c r="IH19" s="23"/>
      <c r="II19" s="23"/>
    </row>
    <row r="20" spans="1:243" s="22" customFormat="1" ht="30.75" customHeight="1">
      <c r="A20" s="66">
        <v>2.03</v>
      </c>
      <c r="B20" s="67" t="s">
        <v>247</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2.02</v>
      </c>
      <c r="IB20" s="22" t="s">
        <v>77</v>
      </c>
      <c r="IC20" s="22" t="s">
        <v>59</v>
      </c>
      <c r="IE20" s="23"/>
      <c r="IF20" s="23" t="s">
        <v>34</v>
      </c>
      <c r="IG20" s="23" t="s">
        <v>43</v>
      </c>
      <c r="IH20" s="23">
        <v>10</v>
      </c>
      <c r="II20" s="23" t="s">
        <v>37</v>
      </c>
    </row>
    <row r="21" spans="1:243" s="22" customFormat="1" ht="71.25">
      <c r="A21" s="66">
        <v>2.04</v>
      </c>
      <c r="B21" s="67" t="s">
        <v>248</v>
      </c>
      <c r="C21" s="39" t="s">
        <v>152</v>
      </c>
      <c r="D21" s="68">
        <v>0.01</v>
      </c>
      <c r="E21" s="69" t="s">
        <v>64</v>
      </c>
      <c r="F21" s="70">
        <v>7870.62</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79</v>
      </c>
      <c r="BB21" s="60">
        <f>BA21+SUM(N21:AZ21)</f>
        <v>79</v>
      </c>
      <c r="BC21" s="56" t="str">
        <f>SpellNumber(L21,BB21)</f>
        <v>INR  Seventy Nine Only</v>
      </c>
      <c r="IA21" s="22">
        <v>2.03</v>
      </c>
      <c r="IB21" s="22" t="s">
        <v>78</v>
      </c>
      <c r="IC21" s="22" t="s">
        <v>152</v>
      </c>
      <c r="ID21" s="22">
        <v>1.6</v>
      </c>
      <c r="IE21" s="23" t="s">
        <v>52</v>
      </c>
      <c r="IF21" s="23"/>
      <c r="IG21" s="23"/>
      <c r="IH21" s="23"/>
      <c r="II21" s="23"/>
    </row>
    <row r="22" spans="1:243" s="22" customFormat="1" ht="99.75">
      <c r="A22" s="66">
        <v>2.05</v>
      </c>
      <c r="B22" s="67" t="s">
        <v>249</v>
      </c>
      <c r="C22" s="39" t="s">
        <v>60</v>
      </c>
      <c r="D22" s="68">
        <v>2.1</v>
      </c>
      <c r="E22" s="69" t="s">
        <v>52</v>
      </c>
      <c r="F22" s="70">
        <v>367.29</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771</v>
      </c>
      <c r="BB22" s="60">
        <f>BA22+SUM(N22:AZ22)</f>
        <v>771</v>
      </c>
      <c r="BC22" s="56" t="str">
        <f>SpellNumber(L22,BB22)</f>
        <v>INR  Seven Hundred &amp; Seventy One  Only</v>
      </c>
      <c r="IA22" s="22">
        <v>3</v>
      </c>
      <c r="IB22" s="22" t="s">
        <v>89</v>
      </c>
      <c r="IC22" s="22" t="s">
        <v>60</v>
      </c>
      <c r="IE22" s="23"/>
      <c r="IF22" s="23" t="s">
        <v>40</v>
      </c>
      <c r="IG22" s="23" t="s">
        <v>35</v>
      </c>
      <c r="IH22" s="23">
        <v>123.223</v>
      </c>
      <c r="II22" s="23" t="s">
        <v>37</v>
      </c>
    </row>
    <row r="23" spans="1:243" s="22" customFormat="1" ht="57">
      <c r="A23" s="66">
        <v>2.06</v>
      </c>
      <c r="B23" s="67" t="s">
        <v>250</v>
      </c>
      <c r="C23" s="39" t="s">
        <v>153</v>
      </c>
      <c r="D23" s="68">
        <v>4</v>
      </c>
      <c r="E23" s="69" t="s">
        <v>310</v>
      </c>
      <c r="F23" s="70">
        <v>49.58</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198</v>
      </c>
      <c r="BB23" s="60">
        <f>BA23+SUM(N23:AZ23)</f>
        <v>198</v>
      </c>
      <c r="BC23" s="56" t="str">
        <f>SpellNumber(L23,BB23)</f>
        <v>INR  One Hundred &amp; Ninety Eight  Only</v>
      </c>
      <c r="IA23" s="22">
        <v>3.01</v>
      </c>
      <c r="IB23" s="22" t="s">
        <v>90</v>
      </c>
      <c r="IC23" s="22" t="s">
        <v>153</v>
      </c>
      <c r="IE23" s="23"/>
      <c r="IF23" s="23" t="s">
        <v>44</v>
      </c>
      <c r="IG23" s="23" t="s">
        <v>45</v>
      </c>
      <c r="IH23" s="23">
        <v>10</v>
      </c>
      <c r="II23" s="23" t="s">
        <v>37</v>
      </c>
    </row>
    <row r="24" spans="1:243" s="22" customFormat="1" ht="114">
      <c r="A24" s="66">
        <v>2.07</v>
      </c>
      <c r="B24" s="67" t="s">
        <v>251</v>
      </c>
      <c r="C24" s="39" t="s">
        <v>154</v>
      </c>
      <c r="D24" s="68">
        <v>2.1</v>
      </c>
      <c r="E24" s="69" t="s">
        <v>52</v>
      </c>
      <c r="F24" s="70">
        <v>96.44</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203</v>
      </c>
      <c r="BB24" s="60">
        <f>BA24+SUM(N24:AZ24)</f>
        <v>203</v>
      </c>
      <c r="BC24" s="56" t="str">
        <f>SpellNumber(L24,BB24)</f>
        <v>INR  Two Hundred &amp; Three  Only</v>
      </c>
      <c r="IA24" s="22">
        <v>3.02</v>
      </c>
      <c r="IB24" s="22" t="s">
        <v>91</v>
      </c>
      <c r="IC24" s="22" t="s">
        <v>154</v>
      </c>
      <c r="IE24" s="23"/>
      <c r="IF24" s="23"/>
      <c r="IG24" s="23"/>
      <c r="IH24" s="23"/>
      <c r="II24" s="23"/>
    </row>
    <row r="25" spans="1:243" s="22" customFormat="1" ht="242.25">
      <c r="A25" s="66">
        <v>2.08</v>
      </c>
      <c r="B25" s="67" t="s">
        <v>252</v>
      </c>
      <c r="C25" s="39" t="s">
        <v>155</v>
      </c>
      <c r="D25" s="68">
        <v>6.5</v>
      </c>
      <c r="E25" s="69" t="s">
        <v>52</v>
      </c>
      <c r="F25" s="70">
        <v>538.4</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3500</v>
      </c>
      <c r="BB25" s="60">
        <f>BA25+SUM(N25:AZ25)</f>
        <v>3500</v>
      </c>
      <c r="BC25" s="56" t="str">
        <f>SpellNumber(L25,BB25)</f>
        <v>INR  Three Thousand Five Hundred    Only</v>
      </c>
      <c r="IA25" s="22">
        <v>3.03</v>
      </c>
      <c r="IB25" s="22" t="s">
        <v>92</v>
      </c>
      <c r="IC25" s="22" t="s">
        <v>155</v>
      </c>
      <c r="ID25" s="22">
        <v>3.2</v>
      </c>
      <c r="IE25" s="23" t="s">
        <v>52</v>
      </c>
      <c r="IF25" s="23" t="s">
        <v>41</v>
      </c>
      <c r="IG25" s="23" t="s">
        <v>42</v>
      </c>
      <c r="IH25" s="23">
        <v>213</v>
      </c>
      <c r="II25" s="23" t="s">
        <v>37</v>
      </c>
    </row>
    <row r="26" spans="1:243" s="22" customFormat="1" ht="15.75">
      <c r="A26" s="66">
        <v>3</v>
      </c>
      <c r="B26" s="67" t="s">
        <v>68</v>
      </c>
      <c r="C26" s="39" t="s">
        <v>156</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5"/>
      <c r="IA26" s="22">
        <v>3.04</v>
      </c>
      <c r="IB26" s="22" t="s">
        <v>93</v>
      </c>
      <c r="IC26" s="22" t="s">
        <v>156</v>
      </c>
      <c r="ID26" s="22">
        <v>3</v>
      </c>
      <c r="IE26" s="23" t="s">
        <v>65</v>
      </c>
      <c r="IF26" s="23"/>
      <c r="IG26" s="23"/>
      <c r="IH26" s="23"/>
      <c r="II26" s="23"/>
    </row>
    <row r="27" spans="1:243" s="22" customFormat="1" ht="199.5">
      <c r="A27" s="66">
        <v>3.01</v>
      </c>
      <c r="B27" s="67" t="s">
        <v>76</v>
      </c>
      <c r="C27" s="39" t="s">
        <v>157</v>
      </c>
      <c r="D27" s="68">
        <v>2</v>
      </c>
      <c r="E27" s="69" t="s">
        <v>64</v>
      </c>
      <c r="F27" s="70">
        <v>8560.98</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17122</v>
      </c>
      <c r="BB27" s="60">
        <f>BA27+SUM(N27:AZ27)</f>
        <v>17122</v>
      </c>
      <c r="BC27" s="56" t="str">
        <f>SpellNumber(L27,BB27)</f>
        <v>INR  Seventeen Thousand One Hundred &amp; Twenty Two  Only</v>
      </c>
      <c r="IA27" s="22">
        <v>3.05</v>
      </c>
      <c r="IB27" s="22" t="s">
        <v>94</v>
      </c>
      <c r="IC27" s="22" t="s">
        <v>157</v>
      </c>
      <c r="ID27" s="22">
        <v>9</v>
      </c>
      <c r="IE27" s="23" t="s">
        <v>52</v>
      </c>
      <c r="IF27" s="23"/>
      <c r="IG27" s="23"/>
      <c r="IH27" s="23"/>
      <c r="II27" s="23"/>
    </row>
    <row r="28" spans="1:243" s="22" customFormat="1" ht="42.75">
      <c r="A28" s="66">
        <v>3.02</v>
      </c>
      <c r="B28" s="67" t="s">
        <v>69</v>
      </c>
      <c r="C28" s="39" t="s">
        <v>158</v>
      </c>
      <c r="D28" s="73"/>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5"/>
      <c r="IA28" s="22">
        <v>4</v>
      </c>
      <c r="IB28" s="22" t="s">
        <v>79</v>
      </c>
      <c r="IC28" s="22" t="s">
        <v>158</v>
      </c>
      <c r="IE28" s="23"/>
      <c r="IF28" s="23"/>
      <c r="IG28" s="23"/>
      <c r="IH28" s="23"/>
      <c r="II28" s="23"/>
    </row>
    <row r="29" spans="1:243" s="22" customFormat="1" ht="28.5">
      <c r="A29" s="66">
        <v>3.03</v>
      </c>
      <c r="B29" s="67" t="s">
        <v>253</v>
      </c>
      <c r="C29" s="39" t="s">
        <v>159</v>
      </c>
      <c r="D29" s="68">
        <v>10</v>
      </c>
      <c r="E29" s="69" t="s">
        <v>52</v>
      </c>
      <c r="F29" s="70">
        <v>607.67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6077</v>
      </c>
      <c r="BB29" s="60">
        <f>BA29+SUM(N29:AZ29)</f>
        <v>6077</v>
      </c>
      <c r="BC29" s="56" t="str">
        <f>SpellNumber(L29,BB29)</f>
        <v>INR  Six Thousand  &amp;Seventy Seven  Only</v>
      </c>
      <c r="IA29" s="22">
        <v>4.01</v>
      </c>
      <c r="IB29" s="22" t="s">
        <v>95</v>
      </c>
      <c r="IC29" s="22" t="s">
        <v>159</v>
      </c>
      <c r="IE29" s="23"/>
      <c r="IF29" s="23"/>
      <c r="IG29" s="23"/>
      <c r="IH29" s="23"/>
      <c r="II29" s="23"/>
    </row>
    <row r="30" spans="1:243" s="22" customFormat="1" ht="28.5">
      <c r="A30" s="66">
        <v>3.04</v>
      </c>
      <c r="B30" s="67" t="s">
        <v>88</v>
      </c>
      <c r="C30" s="39" t="s">
        <v>61</v>
      </c>
      <c r="D30" s="68">
        <v>3.5</v>
      </c>
      <c r="E30" s="69" t="s">
        <v>52</v>
      </c>
      <c r="F30" s="70">
        <v>607.67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2127</v>
      </c>
      <c r="BB30" s="60">
        <f>BA30+SUM(N30:AZ30)</f>
        <v>2127</v>
      </c>
      <c r="BC30" s="56" t="str">
        <f>SpellNumber(L30,BB30)</f>
        <v>INR  Two Thousand One Hundred &amp; Twenty Seven  Only</v>
      </c>
      <c r="IA30" s="22">
        <v>4.02</v>
      </c>
      <c r="IB30" s="22" t="s">
        <v>96</v>
      </c>
      <c r="IC30" s="22" t="s">
        <v>61</v>
      </c>
      <c r="ID30" s="22">
        <v>0.012</v>
      </c>
      <c r="IE30" s="23" t="s">
        <v>64</v>
      </c>
      <c r="IF30" s="23"/>
      <c r="IG30" s="23"/>
      <c r="IH30" s="23"/>
      <c r="II30" s="23"/>
    </row>
    <row r="31" spans="1:243" s="22" customFormat="1" ht="28.5">
      <c r="A31" s="66">
        <v>3.05</v>
      </c>
      <c r="B31" s="67" t="s">
        <v>254</v>
      </c>
      <c r="C31" s="39" t="s">
        <v>160</v>
      </c>
      <c r="D31" s="68">
        <v>3.6</v>
      </c>
      <c r="E31" s="69" t="s">
        <v>52</v>
      </c>
      <c r="F31" s="70">
        <v>484.04</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ROUND(total_amount_ba($B$2,$D$2,D31,F31,J31,K31,M31),0)</f>
        <v>1743</v>
      </c>
      <c r="BB31" s="60">
        <f>BA31+SUM(N31:AZ31)</f>
        <v>1743</v>
      </c>
      <c r="BC31" s="56" t="str">
        <f>SpellNumber(L31,BB31)</f>
        <v>INR  One Thousand Seven Hundred &amp; Forty Three  Only</v>
      </c>
      <c r="IA31" s="22">
        <v>4.03</v>
      </c>
      <c r="IB31" s="22" t="s">
        <v>97</v>
      </c>
      <c r="IC31" s="22" t="s">
        <v>160</v>
      </c>
      <c r="IE31" s="23"/>
      <c r="IF31" s="23"/>
      <c r="IG31" s="23"/>
      <c r="IH31" s="23"/>
      <c r="II31" s="23"/>
    </row>
    <row r="32" spans="1:243" s="22" customFormat="1" ht="71.25">
      <c r="A32" s="66">
        <v>3.06</v>
      </c>
      <c r="B32" s="67" t="s">
        <v>70</v>
      </c>
      <c r="C32" s="39" t="s">
        <v>161</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c r="IA32" s="22">
        <v>4.04</v>
      </c>
      <c r="IB32" s="22" t="s">
        <v>98</v>
      </c>
      <c r="IC32" s="22" t="s">
        <v>161</v>
      </c>
      <c r="ID32" s="22">
        <v>4.4</v>
      </c>
      <c r="IE32" s="23" t="s">
        <v>52</v>
      </c>
      <c r="IF32" s="23"/>
      <c r="IG32" s="23"/>
      <c r="IH32" s="23"/>
      <c r="II32" s="23"/>
    </row>
    <row r="33" spans="1:243" s="22" customFormat="1" ht="28.5">
      <c r="A33" s="66">
        <v>3.07</v>
      </c>
      <c r="B33" s="67" t="s">
        <v>71</v>
      </c>
      <c r="C33" s="39" t="s">
        <v>162</v>
      </c>
      <c r="D33" s="68">
        <v>200</v>
      </c>
      <c r="E33" s="69" t="s">
        <v>66</v>
      </c>
      <c r="F33" s="70">
        <v>73.21</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14642</v>
      </c>
      <c r="BB33" s="60">
        <f>BA33+SUM(N33:AZ33)</f>
        <v>14642</v>
      </c>
      <c r="BC33" s="56" t="str">
        <f>SpellNumber(L33,BB33)</f>
        <v>INR  Fourteen Thousand Six Hundred &amp; Forty Two  Only</v>
      </c>
      <c r="IA33" s="22">
        <v>4.05</v>
      </c>
      <c r="IB33" s="22" t="s">
        <v>99</v>
      </c>
      <c r="IC33" s="22" t="s">
        <v>162</v>
      </c>
      <c r="ID33" s="22">
        <v>4.4</v>
      </c>
      <c r="IE33" s="23" t="s">
        <v>52</v>
      </c>
      <c r="IF33" s="23"/>
      <c r="IG33" s="23"/>
      <c r="IH33" s="23"/>
      <c r="II33" s="23"/>
    </row>
    <row r="34" spans="1:243" s="22" customFormat="1" ht="27" customHeight="1">
      <c r="A34" s="66">
        <v>4</v>
      </c>
      <c r="B34" s="67" t="s">
        <v>72</v>
      </c>
      <c r="C34" s="39" t="s">
        <v>163</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4.06</v>
      </c>
      <c r="IB34" s="22" t="s">
        <v>81</v>
      </c>
      <c r="IC34" s="22" t="s">
        <v>163</v>
      </c>
      <c r="IE34" s="23"/>
      <c r="IF34" s="23"/>
      <c r="IG34" s="23"/>
      <c r="IH34" s="23"/>
      <c r="II34" s="23"/>
    </row>
    <row r="35" spans="1:243" s="22" customFormat="1" ht="57">
      <c r="A35" s="66">
        <v>4.01</v>
      </c>
      <c r="B35" s="67" t="s">
        <v>255</v>
      </c>
      <c r="C35" s="39" t="s">
        <v>164</v>
      </c>
      <c r="D35" s="73"/>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5"/>
      <c r="IA35" s="22">
        <v>4.07</v>
      </c>
      <c r="IB35" s="22" t="s">
        <v>82</v>
      </c>
      <c r="IC35" s="22" t="s">
        <v>164</v>
      </c>
      <c r="ID35" s="22">
        <v>12</v>
      </c>
      <c r="IE35" s="23" t="s">
        <v>65</v>
      </c>
      <c r="IF35" s="23"/>
      <c r="IG35" s="23"/>
      <c r="IH35" s="23"/>
      <c r="II35" s="23"/>
    </row>
    <row r="36" spans="1:243" s="22" customFormat="1" ht="30.75" customHeight="1">
      <c r="A36" s="66">
        <v>4.02</v>
      </c>
      <c r="B36" s="67" t="s">
        <v>225</v>
      </c>
      <c r="C36" s="39" t="s">
        <v>165</v>
      </c>
      <c r="D36" s="68">
        <v>2.81</v>
      </c>
      <c r="E36" s="69" t="s">
        <v>64</v>
      </c>
      <c r="F36" s="70">
        <v>5398.9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15171</v>
      </c>
      <c r="BB36" s="60">
        <f>BA36+SUM(N36:AZ36)</f>
        <v>15171</v>
      </c>
      <c r="BC36" s="56" t="str">
        <f>SpellNumber(L36,BB36)</f>
        <v>INR  Fifteen Thousand One Hundred &amp; Seventy One  Only</v>
      </c>
      <c r="IA36" s="22">
        <v>4.08</v>
      </c>
      <c r="IB36" s="22" t="s">
        <v>100</v>
      </c>
      <c r="IC36" s="22" t="s">
        <v>165</v>
      </c>
      <c r="ID36" s="22">
        <v>3</v>
      </c>
      <c r="IE36" s="23" t="s">
        <v>65</v>
      </c>
      <c r="IF36" s="23"/>
      <c r="IG36" s="23"/>
      <c r="IH36" s="23"/>
      <c r="II36" s="23"/>
    </row>
    <row r="37" spans="1:243" s="22" customFormat="1" ht="71.25">
      <c r="A37" s="66">
        <v>4.03</v>
      </c>
      <c r="B37" s="67" t="s">
        <v>77</v>
      </c>
      <c r="C37" s="39" t="s">
        <v>62</v>
      </c>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5"/>
      <c r="IA37" s="22">
        <v>4.09</v>
      </c>
      <c r="IB37" s="22" t="s">
        <v>101</v>
      </c>
      <c r="IC37" s="22" t="s">
        <v>62</v>
      </c>
      <c r="IE37" s="23"/>
      <c r="IF37" s="23"/>
      <c r="IG37" s="23"/>
      <c r="IH37" s="23"/>
      <c r="II37" s="23"/>
    </row>
    <row r="38" spans="1:243" s="22" customFormat="1" ht="28.5">
      <c r="A38" s="70">
        <v>4.04</v>
      </c>
      <c r="B38" s="67" t="s">
        <v>78</v>
      </c>
      <c r="C38" s="39" t="s">
        <v>63</v>
      </c>
      <c r="D38" s="68">
        <v>2.1</v>
      </c>
      <c r="E38" s="69" t="s">
        <v>52</v>
      </c>
      <c r="F38" s="70">
        <v>817.27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1716</v>
      </c>
      <c r="BB38" s="60">
        <f>BA38+SUM(N38:AZ38)</f>
        <v>1716</v>
      </c>
      <c r="BC38" s="56" t="str">
        <f>SpellNumber(L38,BB38)</f>
        <v>INR  One Thousand Seven Hundred &amp; Sixteen  Only</v>
      </c>
      <c r="IA38" s="22">
        <v>4.1</v>
      </c>
      <c r="IB38" s="22" t="s">
        <v>102</v>
      </c>
      <c r="IC38" s="22" t="s">
        <v>63</v>
      </c>
      <c r="ID38" s="22">
        <v>3</v>
      </c>
      <c r="IE38" s="23" t="s">
        <v>65</v>
      </c>
      <c r="IF38" s="23"/>
      <c r="IG38" s="23"/>
      <c r="IH38" s="23"/>
      <c r="II38" s="23"/>
    </row>
    <row r="39" spans="1:243" s="22" customFormat="1" ht="114">
      <c r="A39" s="66">
        <v>4.05</v>
      </c>
      <c r="B39" s="67" t="s">
        <v>256</v>
      </c>
      <c r="C39" s="39" t="s">
        <v>166</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4.11</v>
      </c>
      <c r="IB39" s="22" t="s">
        <v>103</v>
      </c>
      <c r="IC39" s="22" t="s">
        <v>166</v>
      </c>
      <c r="IE39" s="23"/>
      <c r="IF39" s="23"/>
      <c r="IG39" s="23"/>
      <c r="IH39" s="23"/>
      <c r="II39" s="23"/>
    </row>
    <row r="40" spans="1:243" s="22" customFormat="1" ht="28.5">
      <c r="A40" s="66">
        <v>4.06</v>
      </c>
      <c r="B40" s="67" t="s">
        <v>257</v>
      </c>
      <c r="C40" s="39" t="s">
        <v>167</v>
      </c>
      <c r="D40" s="68">
        <v>6.65</v>
      </c>
      <c r="E40" s="69" t="s">
        <v>64</v>
      </c>
      <c r="F40" s="70">
        <v>6867.16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45667</v>
      </c>
      <c r="BB40" s="60">
        <f>BA40+SUM(N40:AZ40)</f>
        <v>45667</v>
      </c>
      <c r="BC40" s="56" t="str">
        <f>SpellNumber(L40,BB40)</f>
        <v>INR  Forty Five Thousand Six Hundred &amp; Sixty Seven  Only</v>
      </c>
      <c r="IA40" s="22">
        <v>4.12</v>
      </c>
      <c r="IB40" s="22" t="s">
        <v>104</v>
      </c>
      <c r="IC40" s="22" t="s">
        <v>167</v>
      </c>
      <c r="ID40" s="22">
        <v>4</v>
      </c>
      <c r="IE40" s="23" t="s">
        <v>65</v>
      </c>
      <c r="IF40" s="23"/>
      <c r="IG40" s="23"/>
      <c r="IH40" s="23"/>
      <c r="II40" s="23"/>
    </row>
    <row r="41" spans="1:243" s="22" customFormat="1" ht="73.5" customHeight="1">
      <c r="A41" s="66">
        <v>4.07</v>
      </c>
      <c r="B41" s="67" t="s">
        <v>258</v>
      </c>
      <c r="C41" s="39" t="s">
        <v>168</v>
      </c>
      <c r="D41" s="68">
        <v>12</v>
      </c>
      <c r="E41" s="69" t="s">
        <v>74</v>
      </c>
      <c r="F41" s="70">
        <v>45.59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ROUND(total_amount_ba($B$2,$D$2,D41,F41,J41,K41,M41),0)</f>
        <v>547</v>
      </c>
      <c r="BB41" s="60">
        <f>BA41+SUM(N41:AZ41)</f>
        <v>547</v>
      </c>
      <c r="BC41" s="56" t="str">
        <f>SpellNumber(L41,BB41)</f>
        <v>INR  Five Hundred &amp; Forty Seven  Only</v>
      </c>
      <c r="IA41" s="22">
        <v>4.13</v>
      </c>
      <c r="IB41" s="22" t="s">
        <v>105</v>
      </c>
      <c r="IC41" s="22" t="s">
        <v>168</v>
      </c>
      <c r="IE41" s="23"/>
      <c r="IF41" s="23"/>
      <c r="IG41" s="23"/>
      <c r="IH41" s="23"/>
      <c r="II41" s="23"/>
    </row>
    <row r="42" spans="1:243" s="22" customFormat="1" ht="15.75">
      <c r="A42" s="66">
        <v>5</v>
      </c>
      <c r="B42" s="67" t="s">
        <v>79</v>
      </c>
      <c r="C42" s="39" t="s">
        <v>169</v>
      </c>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4.14</v>
      </c>
      <c r="IB42" s="22" t="s">
        <v>80</v>
      </c>
      <c r="IC42" s="22" t="s">
        <v>169</v>
      </c>
      <c r="ID42" s="22">
        <v>8</v>
      </c>
      <c r="IE42" s="23" t="s">
        <v>65</v>
      </c>
      <c r="IF42" s="23"/>
      <c r="IG42" s="23"/>
      <c r="IH42" s="23"/>
      <c r="II42" s="23"/>
    </row>
    <row r="43" spans="1:243" s="22" customFormat="1" ht="42.75">
      <c r="A43" s="66">
        <v>5.01</v>
      </c>
      <c r="B43" s="71" t="s">
        <v>259</v>
      </c>
      <c r="C43" s="39" t="s">
        <v>170</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1.01</v>
      </c>
      <c r="IB43" s="22" t="s">
        <v>76</v>
      </c>
      <c r="IC43" s="22" t="s">
        <v>56</v>
      </c>
      <c r="ID43" s="22">
        <v>0.22</v>
      </c>
      <c r="IE43" s="23" t="s">
        <v>64</v>
      </c>
      <c r="IF43" s="23" t="s">
        <v>40</v>
      </c>
      <c r="IG43" s="23" t="s">
        <v>35</v>
      </c>
      <c r="IH43" s="23">
        <v>123.223</v>
      </c>
      <c r="II43" s="23" t="s">
        <v>37</v>
      </c>
    </row>
    <row r="44" spans="1:243" s="22" customFormat="1" ht="28.5">
      <c r="A44" s="66">
        <v>5.02</v>
      </c>
      <c r="B44" s="67" t="s">
        <v>102</v>
      </c>
      <c r="C44" s="39" t="s">
        <v>171</v>
      </c>
      <c r="D44" s="68">
        <v>2</v>
      </c>
      <c r="E44" s="69" t="s">
        <v>65</v>
      </c>
      <c r="F44" s="70">
        <v>160.71</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aca="true" t="shared" si="1" ref="BA44:BA70">ROUND(total_amount_ba($B$2,$D$2,D44,F44,J44,K44,M44),0)</f>
        <v>321</v>
      </c>
      <c r="BB44" s="60">
        <f aca="true" t="shared" si="2" ref="BB44:BB70">BA44+SUM(N44:AZ44)</f>
        <v>321</v>
      </c>
      <c r="BC44" s="56" t="str">
        <f aca="true" t="shared" si="3" ref="BC44:BC70">SpellNumber(L44,BB44)</f>
        <v>INR  Three Hundred &amp; Twenty One  Only</v>
      </c>
      <c r="IA44" s="22">
        <v>1.02</v>
      </c>
      <c r="IB44" s="22" t="s">
        <v>69</v>
      </c>
      <c r="IC44" s="22" t="s">
        <v>57</v>
      </c>
      <c r="IE44" s="23"/>
      <c r="IF44" s="23" t="s">
        <v>41</v>
      </c>
      <c r="IG44" s="23" t="s">
        <v>42</v>
      </c>
      <c r="IH44" s="23">
        <v>213</v>
      </c>
      <c r="II44" s="23" t="s">
        <v>37</v>
      </c>
    </row>
    <row r="45" spans="1:243" s="22" customFormat="1" ht="57">
      <c r="A45" s="66">
        <v>5.03</v>
      </c>
      <c r="B45" s="67" t="s">
        <v>226</v>
      </c>
      <c r="C45" s="39" t="s">
        <v>172</v>
      </c>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5"/>
      <c r="IA45" s="22">
        <v>1.03</v>
      </c>
      <c r="IB45" s="22" t="s">
        <v>88</v>
      </c>
      <c r="IC45" s="22" t="s">
        <v>149</v>
      </c>
      <c r="ID45" s="22">
        <v>3.5</v>
      </c>
      <c r="IE45" s="23" t="s">
        <v>52</v>
      </c>
      <c r="IF45" s="23"/>
      <c r="IG45" s="23"/>
      <c r="IH45" s="23"/>
      <c r="II45" s="23"/>
    </row>
    <row r="46" spans="1:243" s="22" customFormat="1" ht="28.5">
      <c r="A46" s="66">
        <v>5.04</v>
      </c>
      <c r="B46" s="67" t="s">
        <v>227</v>
      </c>
      <c r="C46" s="39" t="s">
        <v>173</v>
      </c>
      <c r="D46" s="68">
        <v>6</v>
      </c>
      <c r="E46" s="69" t="s">
        <v>65</v>
      </c>
      <c r="F46" s="70">
        <v>24.5</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1"/>
        <v>147</v>
      </c>
      <c r="BB46" s="60">
        <f t="shared" si="2"/>
        <v>147</v>
      </c>
      <c r="BC46" s="56" t="str">
        <f t="shared" si="3"/>
        <v>INR  One Hundred &amp; Forty Seven  Only</v>
      </c>
      <c r="IA46" s="22">
        <v>1.04</v>
      </c>
      <c r="IB46" s="22" t="s">
        <v>70</v>
      </c>
      <c r="IC46" s="22" t="s">
        <v>58</v>
      </c>
      <c r="IE46" s="23"/>
      <c r="IF46" s="23"/>
      <c r="IG46" s="23"/>
      <c r="IH46" s="23"/>
      <c r="II46" s="23"/>
    </row>
    <row r="47" spans="1:243" s="22" customFormat="1" ht="42.75">
      <c r="A47" s="66">
        <v>5.05</v>
      </c>
      <c r="B47" s="67" t="s">
        <v>81</v>
      </c>
      <c r="C47" s="39" t="s">
        <v>174</v>
      </c>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5"/>
      <c r="IA47" s="22">
        <v>1.05</v>
      </c>
      <c r="IB47" s="22" t="s">
        <v>71</v>
      </c>
      <c r="IC47" s="22" t="s">
        <v>150</v>
      </c>
      <c r="ID47" s="22">
        <v>26</v>
      </c>
      <c r="IE47" s="23" t="s">
        <v>66</v>
      </c>
      <c r="IF47" s="23"/>
      <c r="IG47" s="23"/>
      <c r="IH47" s="23"/>
      <c r="II47" s="23"/>
    </row>
    <row r="48" spans="1:243" s="22" customFormat="1" ht="28.5">
      <c r="A48" s="66">
        <v>5.06</v>
      </c>
      <c r="B48" s="67" t="s">
        <v>82</v>
      </c>
      <c r="C48" s="39" t="s">
        <v>175</v>
      </c>
      <c r="D48" s="68">
        <v>2</v>
      </c>
      <c r="E48" s="69" t="s">
        <v>65</v>
      </c>
      <c r="F48" s="70">
        <v>45.06</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90</v>
      </c>
      <c r="BB48" s="60">
        <f t="shared" si="2"/>
        <v>90</v>
      </c>
      <c r="BC48" s="56" t="str">
        <f t="shared" si="3"/>
        <v>INR  Ninety Only</v>
      </c>
      <c r="IA48" s="22">
        <v>2.01</v>
      </c>
      <c r="IB48" s="22" t="s">
        <v>72</v>
      </c>
      <c r="IC48" s="22" t="s">
        <v>151</v>
      </c>
      <c r="IE48" s="23"/>
      <c r="IF48" s="23"/>
      <c r="IG48" s="23"/>
      <c r="IH48" s="23"/>
      <c r="II48" s="23"/>
    </row>
    <row r="49" spans="1:243" s="22" customFormat="1" ht="18.75" customHeight="1">
      <c r="A49" s="66">
        <v>6</v>
      </c>
      <c r="B49" s="67" t="s">
        <v>228</v>
      </c>
      <c r="C49" s="39" t="s">
        <v>176</v>
      </c>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5"/>
      <c r="IA49" s="22">
        <v>2.02</v>
      </c>
      <c r="IB49" s="22" t="s">
        <v>77</v>
      </c>
      <c r="IC49" s="22" t="s">
        <v>59</v>
      </c>
      <c r="IE49" s="23"/>
      <c r="IF49" s="23" t="s">
        <v>34</v>
      </c>
      <c r="IG49" s="23" t="s">
        <v>43</v>
      </c>
      <c r="IH49" s="23">
        <v>10</v>
      </c>
      <c r="II49" s="23" t="s">
        <v>37</v>
      </c>
    </row>
    <row r="50" spans="1:243" s="22" customFormat="1" ht="99.75">
      <c r="A50" s="66">
        <v>6.01</v>
      </c>
      <c r="B50" s="67" t="s">
        <v>260</v>
      </c>
      <c r="C50" s="39" t="s">
        <v>177</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2.03</v>
      </c>
      <c r="IB50" s="22" t="s">
        <v>78</v>
      </c>
      <c r="IC50" s="22" t="s">
        <v>152</v>
      </c>
      <c r="ID50" s="22">
        <v>1.6</v>
      </c>
      <c r="IE50" s="23" t="s">
        <v>52</v>
      </c>
      <c r="IF50" s="23"/>
      <c r="IG50" s="23"/>
      <c r="IH50" s="23"/>
      <c r="II50" s="23"/>
    </row>
    <row r="51" spans="1:243" s="22" customFormat="1" ht="28.5">
      <c r="A51" s="66">
        <v>6.02</v>
      </c>
      <c r="B51" s="67" t="s">
        <v>261</v>
      </c>
      <c r="C51" s="39" t="s">
        <v>178</v>
      </c>
      <c r="D51" s="68">
        <v>4.2</v>
      </c>
      <c r="E51" s="69" t="s">
        <v>52</v>
      </c>
      <c r="F51" s="70">
        <v>3882.63</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16307</v>
      </c>
      <c r="BB51" s="60">
        <f t="shared" si="2"/>
        <v>16307</v>
      </c>
      <c r="BC51" s="56" t="str">
        <f t="shared" si="3"/>
        <v>INR  Sixteen Thousand Three Hundred &amp; Seven  Only</v>
      </c>
      <c r="IA51" s="22">
        <v>3</v>
      </c>
      <c r="IB51" s="22" t="s">
        <v>89</v>
      </c>
      <c r="IC51" s="22" t="s">
        <v>60</v>
      </c>
      <c r="IE51" s="23"/>
      <c r="IF51" s="23" t="s">
        <v>40</v>
      </c>
      <c r="IG51" s="23" t="s">
        <v>35</v>
      </c>
      <c r="IH51" s="23">
        <v>123.223</v>
      </c>
      <c r="II51" s="23" t="s">
        <v>37</v>
      </c>
    </row>
    <row r="52" spans="1:243" s="22" customFormat="1" ht="242.25">
      <c r="A52" s="66">
        <v>6.03</v>
      </c>
      <c r="B52" s="67" t="s">
        <v>262</v>
      </c>
      <c r="C52" s="39" t="s">
        <v>179</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3.01</v>
      </c>
      <c r="IB52" s="22" t="s">
        <v>90</v>
      </c>
      <c r="IC52" s="22" t="s">
        <v>153</v>
      </c>
      <c r="IE52" s="23"/>
      <c r="IF52" s="23" t="s">
        <v>44</v>
      </c>
      <c r="IG52" s="23" t="s">
        <v>45</v>
      </c>
      <c r="IH52" s="23">
        <v>10</v>
      </c>
      <c r="II52" s="23" t="s">
        <v>37</v>
      </c>
    </row>
    <row r="53" spans="1:243" s="22" customFormat="1" ht="28.5">
      <c r="A53" s="66">
        <v>6.04</v>
      </c>
      <c r="B53" s="67" t="s">
        <v>263</v>
      </c>
      <c r="C53" s="39" t="s">
        <v>180</v>
      </c>
      <c r="D53" s="68">
        <v>14.25</v>
      </c>
      <c r="E53" s="69" t="s">
        <v>52</v>
      </c>
      <c r="F53" s="70">
        <v>2581.41</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36785</v>
      </c>
      <c r="BB53" s="60">
        <f t="shared" si="2"/>
        <v>36785</v>
      </c>
      <c r="BC53" s="56" t="str">
        <f t="shared" si="3"/>
        <v>INR  Thirty Six Thousand Seven Hundred &amp; Eighty Five  Only</v>
      </c>
      <c r="IA53" s="22">
        <v>3.02</v>
      </c>
      <c r="IB53" s="22" t="s">
        <v>91</v>
      </c>
      <c r="IC53" s="22" t="s">
        <v>154</v>
      </c>
      <c r="IE53" s="23"/>
      <c r="IF53" s="23"/>
      <c r="IG53" s="23"/>
      <c r="IH53" s="23"/>
      <c r="II53" s="23"/>
    </row>
    <row r="54" spans="1:243" s="22" customFormat="1" ht="28.5">
      <c r="A54" s="66">
        <v>6.05</v>
      </c>
      <c r="B54" s="67" t="s">
        <v>264</v>
      </c>
      <c r="C54" s="39" t="s">
        <v>181</v>
      </c>
      <c r="D54" s="68">
        <v>2</v>
      </c>
      <c r="E54" s="69" t="s">
        <v>65</v>
      </c>
      <c r="F54" s="70">
        <v>368.12</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736</v>
      </c>
      <c r="BB54" s="60">
        <f t="shared" si="2"/>
        <v>736</v>
      </c>
      <c r="BC54" s="56" t="str">
        <f t="shared" si="3"/>
        <v>INR  Seven Hundred &amp; Thirty Six  Only</v>
      </c>
      <c r="IA54" s="22">
        <v>3.03</v>
      </c>
      <c r="IB54" s="22" t="s">
        <v>92</v>
      </c>
      <c r="IC54" s="22" t="s">
        <v>155</v>
      </c>
      <c r="ID54" s="22">
        <v>3.2</v>
      </c>
      <c r="IE54" s="23" t="s">
        <v>52</v>
      </c>
      <c r="IF54" s="23" t="s">
        <v>41</v>
      </c>
      <c r="IG54" s="23" t="s">
        <v>42</v>
      </c>
      <c r="IH54" s="23">
        <v>213</v>
      </c>
      <c r="II54" s="23" t="s">
        <v>37</v>
      </c>
    </row>
    <row r="55" spans="1:243" s="22" customFormat="1" ht="42.75">
      <c r="A55" s="66">
        <v>6.06</v>
      </c>
      <c r="B55" s="67" t="s">
        <v>265</v>
      </c>
      <c r="C55" s="39" t="s">
        <v>182</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3.04</v>
      </c>
      <c r="IB55" s="22" t="s">
        <v>93</v>
      </c>
      <c r="IC55" s="22" t="s">
        <v>156</v>
      </c>
      <c r="ID55" s="22">
        <v>3</v>
      </c>
      <c r="IE55" s="23" t="s">
        <v>65</v>
      </c>
      <c r="IF55" s="23"/>
      <c r="IG55" s="23"/>
      <c r="IH55" s="23"/>
      <c r="II55" s="23"/>
    </row>
    <row r="56" spans="1:243" s="22" customFormat="1" ht="28.5">
      <c r="A56" s="66">
        <v>6.07</v>
      </c>
      <c r="B56" s="67" t="s">
        <v>266</v>
      </c>
      <c r="C56" s="39" t="s">
        <v>183</v>
      </c>
      <c r="D56" s="68">
        <v>14.25</v>
      </c>
      <c r="E56" s="69" t="s">
        <v>52</v>
      </c>
      <c r="F56" s="70">
        <v>970.23</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13826</v>
      </c>
      <c r="BB56" s="60">
        <f t="shared" si="2"/>
        <v>13826</v>
      </c>
      <c r="BC56" s="56" t="str">
        <f t="shared" si="3"/>
        <v>INR  Thirteen Thousand Eight Hundred &amp; Twenty Six  Only</v>
      </c>
      <c r="IA56" s="22">
        <v>3.05</v>
      </c>
      <c r="IB56" s="22" t="s">
        <v>94</v>
      </c>
      <c r="IC56" s="22" t="s">
        <v>157</v>
      </c>
      <c r="ID56" s="22">
        <v>9</v>
      </c>
      <c r="IE56" s="23" t="s">
        <v>52</v>
      </c>
      <c r="IF56" s="23"/>
      <c r="IG56" s="23"/>
      <c r="IH56" s="23"/>
      <c r="II56" s="23"/>
    </row>
    <row r="57" spans="1:243" s="22" customFormat="1" ht="228">
      <c r="A57" s="66">
        <v>6.08</v>
      </c>
      <c r="B57" s="67" t="s">
        <v>267</v>
      </c>
      <c r="C57" s="39" t="s">
        <v>184</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4</v>
      </c>
      <c r="IB57" s="22" t="s">
        <v>79</v>
      </c>
      <c r="IC57" s="22" t="s">
        <v>158</v>
      </c>
      <c r="IE57" s="23"/>
      <c r="IF57" s="23"/>
      <c r="IG57" s="23"/>
      <c r="IH57" s="23"/>
      <c r="II57" s="23"/>
    </row>
    <row r="58" spans="1:243" s="22" customFormat="1" ht="71.25">
      <c r="A58" s="66">
        <v>6.09</v>
      </c>
      <c r="B58" s="67" t="s">
        <v>268</v>
      </c>
      <c r="C58" s="39" t="s">
        <v>185</v>
      </c>
      <c r="D58" s="68">
        <v>24</v>
      </c>
      <c r="E58" s="69" t="s">
        <v>66</v>
      </c>
      <c r="F58" s="70">
        <v>145.98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3504</v>
      </c>
      <c r="BB58" s="60">
        <f t="shared" si="2"/>
        <v>3504</v>
      </c>
      <c r="BC58" s="56" t="str">
        <f t="shared" si="3"/>
        <v>INR  Three Thousand Five Hundred &amp; Four  Only</v>
      </c>
      <c r="IA58" s="22">
        <v>4.01</v>
      </c>
      <c r="IB58" s="22" t="s">
        <v>95</v>
      </c>
      <c r="IC58" s="22" t="s">
        <v>159</v>
      </c>
      <c r="IE58" s="23"/>
      <c r="IF58" s="23"/>
      <c r="IG58" s="23"/>
      <c r="IH58" s="23"/>
      <c r="II58" s="23"/>
    </row>
    <row r="59" spans="1:243" s="22" customFormat="1" ht="99.75">
      <c r="A59" s="66">
        <v>6.1</v>
      </c>
      <c r="B59" s="67" t="s">
        <v>269</v>
      </c>
      <c r="C59" s="39" t="s">
        <v>186</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2">
        <v>4.02</v>
      </c>
      <c r="IB59" s="22" t="s">
        <v>96</v>
      </c>
      <c r="IC59" s="22" t="s">
        <v>61</v>
      </c>
      <c r="ID59" s="22">
        <v>0.012</v>
      </c>
      <c r="IE59" s="23" t="s">
        <v>64</v>
      </c>
      <c r="IF59" s="23"/>
      <c r="IG59" s="23"/>
      <c r="IH59" s="23"/>
      <c r="II59" s="23"/>
    </row>
    <row r="60" spans="1:243" s="22" customFormat="1" ht="71.25">
      <c r="A60" s="66">
        <v>6.11</v>
      </c>
      <c r="B60" s="67" t="s">
        <v>270</v>
      </c>
      <c r="C60" s="39" t="s">
        <v>187</v>
      </c>
      <c r="D60" s="68">
        <v>36.4</v>
      </c>
      <c r="E60" s="69" t="s">
        <v>66</v>
      </c>
      <c r="F60" s="70">
        <v>93.33</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3397</v>
      </c>
      <c r="BB60" s="60">
        <f t="shared" si="2"/>
        <v>3397</v>
      </c>
      <c r="BC60" s="56" t="str">
        <f t="shared" si="3"/>
        <v>INR  Three Thousand Three Hundred &amp; Ninety Seven  Only</v>
      </c>
      <c r="IA60" s="22">
        <v>4.03</v>
      </c>
      <c r="IB60" s="22" t="s">
        <v>97</v>
      </c>
      <c r="IC60" s="22" t="s">
        <v>160</v>
      </c>
      <c r="IE60" s="23"/>
      <c r="IF60" s="23"/>
      <c r="IG60" s="23"/>
      <c r="IH60" s="23"/>
      <c r="II60" s="23"/>
    </row>
    <row r="61" spans="1:243" s="22" customFormat="1" ht="57">
      <c r="A61" s="66">
        <v>6.12</v>
      </c>
      <c r="B61" s="67" t="s">
        <v>271</v>
      </c>
      <c r="C61" s="39" t="s">
        <v>188</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4.04</v>
      </c>
      <c r="IB61" s="22" t="s">
        <v>98</v>
      </c>
      <c r="IC61" s="22" t="s">
        <v>161</v>
      </c>
      <c r="ID61" s="22">
        <v>4.4</v>
      </c>
      <c r="IE61" s="23" t="s">
        <v>52</v>
      </c>
      <c r="IF61" s="23"/>
      <c r="IG61" s="23"/>
      <c r="IH61" s="23"/>
      <c r="II61" s="23"/>
    </row>
    <row r="62" spans="1:243" s="22" customFormat="1" ht="24.75" customHeight="1">
      <c r="A62" s="66">
        <v>6.13</v>
      </c>
      <c r="B62" s="67" t="s">
        <v>272</v>
      </c>
      <c r="C62" s="39" t="s">
        <v>189</v>
      </c>
      <c r="D62" s="68">
        <v>0.81</v>
      </c>
      <c r="E62" s="69" t="s">
        <v>52</v>
      </c>
      <c r="F62" s="70">
        <v>789.6</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640</v>
      </c>
      <c r="BB62" s="60">
        <f t="shared" si="2"/>
        <v>640</v>
      </c>
      <c r="BC62" s="56" t="str">
        <f t="shared" si="3"/>
        <v>INR  Six Hundred &amp; Forty  Only</v>
      </c>
      <c r="IA62" s="22">
        <v>4.05</v>
      </c>
      <c r="IB62" s="22" t="s">
        <v>99</v>
      </c>
      <c r="IC62" s="22" t="s">
        <v>162</v>
      </c>
      <c r="ID62" s="22">
        <v>4.4</v>
      </c>
      <c r="IE62" s="23" t="s">
        <v>52</v>
      </c>
      <c r="IF62" s="23"/>
      <c r="IG62" s="23"/>
      <c r="IH62" s="23"/>
      <c r="II62" s="23"/>
    </row>
    <row r="63" spans="1:243" s="22" customFormat="1" ht="42.75" customHeight="1">
      <c r="A63" s="66">
        <v>7</v>
      </c>
      <c r="B63" s="67" t="s">
        <v>229</v>
      </c>
      <c r="C63" s="39" t="s">
        <v>190</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4.06</v>
      </c>
      <c r="IB63" s="22" t="s">
        <v>81</v>
      </c>
      <c r="IC63" s="22" t="s">
        <v>163</v>
      </c>
      <c r="IE63" s="23"/>
      <c r="IF63" s="23"/>
      <c r="IG63" s="23"/>
      <c r="IH63" s="23"/>
      <c r="II63" s="23"/>
    </row>
    <row r="64" spans="1:243" s="22" customFormat="1" ht="19.5" customHeight="1">
      <c r="A64" s="66">
        <v>7.01</v>
      </c>
      <c r="B64" s="67" t="s">
        <v>273</v>
      </c>
      <c r="C64" s="39" t="s">
        <v>191</v>
      </c>
      <c r="D64" s="73"/>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5"/>
      <c r="IA64" s="22">
        <v>4.07</v>
      </c>
      <c r="IB64" s="22" t="s">
        <v>82</v>
      </c>
      <c r="IC64" s="22" t="s">
        <v>164</v>
      </c>
      <c r="ID64" s="22">
        <v>12</v>
      </c>
      <c r="IE64" s="23" t="s">
        <v>65</v>
      </c>
      <c r="IF64" s="23"/>
      <c r="IG64" s="23"/>
      <c r="IH64" s="23"/>
      <c r="II64" s="23"/>
    </row>
    <row r="65" spans="1:243" s="22" customFormat="1" ht="30.75" customHeight="1">
      <c r="A65" s="66">
        <v>7.02</v>
      </c>
      <c r="B65" s="67" t="s">
        <v>274</v>
      </c>
      <c r="C65" s="39" t="s">
        <v>192</v>
      </c>
      <c r="D65" s="68">
        <v>9</v>
      </c>
      <c r="E65" s="69" t="s">
        <v>52</v>
      </c>
      <c r="F65" s="70">
        <v>436.95</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3933</v>
      </c>
      <c r="BB65" s="60">
        <f t="shared" si="2"/>
        <v>3933</v>
      </c>
      <c r="BC65" s="56" t="str">
        <f t="shared" si="3"/>
        <v>INR  Three Thousand Nine Hundred &amp; Thirty Three  Only</v>
      </c>
      <c r="IA65" s="22">
        <v>4.08</v>
      </c>
      <c r="IB65" s="22" t="s">
        <v>100</v>
      </c>
      <c r="IC65" s="22" t="s">
        <v>165</v>
      </c>
      <c r="ID65" s="22">
        <v>3</v>
      </c>
      <c r="IE65" s="23" t="s">
        <v>65</v>
      </c>
      <c r="IF65" s="23"/>
      <c r="IG65" s="23"/>
      <c r="IH65" s="23"/>
      <c r="II65" s="23"/>
    </row>
    <row r="66" spans="1:243" s="22" customFormat="1" ht="57">
      <c r="A66" s="66">
        <v>7.03</v>
      </c>
      <c r="B66" s="67" t="s">
        <v>275</v>
      </c>
      <c r="C66" s="39" t="s">
        <v>193</v>
      </c>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c r="IA66" s="22">
        <v>4.09</v>
      </c>
      <c r="IB66" s="22" t="s">
        <v>101</v>
      </c>
      <c r="IC66" s="22" t="s">
        <v>62</v>
      </c>
      <c r="IE66" s="23"/>
      <c r="IF66" s="23"/>
      <c r="IG66" s="23"/>
      <c r="IH66" s="23"/>
      <c r="II66" s="23"/>
    </row>
    <row r="67" spans="1:243" s="22" customFormat="1" ht="28.5">
      <c r="A67" s="70">
        <v>7.04</v>
      </c>
      <c r="B67" s="67" t="s">
        <v>276</v>
      </c>
      <c r="C67" s="39" t="s">
        <v>194</v>
      </c>
      <c r="D67" s="68">
        <v>1.08</v>
      </c>
      <c r="E67" s="69" t="s">
        <v>52</v>
      </c>
      <c r="F67" s="70">
        <v>456.94</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493</v>
      </c>
      <c r="BB67" s="60">
        <f t="shared" si="2"/>
        <v>493</v>
      </c>
      <c r="BC67" s="56" t="str">
        <f t="shared" si="3"/>
        <v>INR  Four Hundred &amp; Ninety Three  Only</v>
      </c>
      <c r="IA67" s="22">
        <v>4.1</v>
      </c>
      <c r="IB67" s="22" t="s">
        <v>102</v>
      </c>
      <c r="IC67" s="22" t="s">
        <v>63</v>
      </c>
      <c r="ID67" s="22">
        <v>3</v>
      </c>
      <c r="IE67" s="23" t="s">
        <v>65</v>
      </c>
      <c r="IF67" s="23"/>
      <c r="IG67" s="23"/>
      <c r="IH67" s="23"/>
      <c r="II67" s="23"/>
    </row>
    <row r="68" spans="1:243" s="22" customFormat="1" ht="71.25">
      <c r="A68" s="66">
        <v>7.05</v>
      </c>
      <c r="B68" s="67" t="s">
        <v>277</v>
      </c>
      <c r="C68" s="39" t="s">
        <v>195</v>
      </c>
      <c r="D68" s="68">
        <v>0.23</v>
      </c>
      <c r="E68" s="69" t="s">
        <v>64</v>
      </c>
      <c r="F68" s="70">
        <v>6431.47</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1479</v>
      </c>
      <c r="BB68" s="60">
        <f t="shared" si="2"/>
        <v>1479</v>
      </c>
      <c r="BC68" s="56" t="str">
        <f t="shared" si="3"/>
        <v>INR  One Thousand Four Hundred &amp; Seventy Nine  Only</v>
      </c>
      <c r="IA68" s="22">
        <v>4.11</v>
      </c>
      <c r="IB68" s="22" t="s">
        <v>103</v>
      </c>
      <c r="IC68" s="22" t="s">
        <v>166</v>
      </c>
      <c r="IE68" s="23"/>
      <c r="IF68" s="23"/>
      <c r="IG68" s="23"/>
      <c r="IH68" s="23"/>
      <c r="II68" s="23"/>
    </row>
    <row r="69" spans="1:243" s="22" customFormat="1" ht="42.75">
      <c r="A69" s="66">
        <v>7.06</v>
      </c>
      <c r="B69" s="67" t="s">
        <v>278</v>
      </c>
      <c r="C69" s="39" t="s">
        <v>196</v>
      </c>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5"/>
      <c r="IA69" s="22">
        <v>4.12</v>
      </c>
      <c r="IB69" s="22" t="s">
        <v>104</v>
      </c>
      <c r="IC69" s="22" t="s">
        <v>167</v>
      </c>
      <c r="ID69" s="22">
        <v>4</v>
      </c>
      <c r="IE69" s="23" t="s">
        <v>65</v>
      </c>
      <c r="IF69" s="23"/>
      <c r="IG69" s="23"/>
      <c r="IH69" s="23"/>
      <c r="II69" s="23"/>
    </row>
    <row r="70" spans="1:243" s="22" customFormat="1" ht="28.5">
      <c r="A70" s="66">
        <v>7.07</v>
      </c>
      <c r="B70" s="67" t="s">
        <v>279</v>
      </c>
      <c r="C70" s="39" t="s">
        <v>197</v>
      </c>
      <c r="D70" s="68">
        <v>28.4</v>
      </c>
      <c r="E70" s="69" t="s">
        <v>74</v>
      </c>
      <c r="F70" s="70">
        <v>65.89</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1871</v>
      </c>
      <c r="BB70" s="60">
        <f t="shared" si="2"/>
        <v>1871</v>
      </c>
      <c r="BC70" s="56" t="str">
        <f t="shared" si="3"/>
        <v>INR  One Thousand Eight Hundred &amp; Seventy One  Only</v>
      </c>
      <c r="IA70" s="22">
        <v>4.13</v>
      </c>
      <c r="IB70" s="22" t="s">
        <v>105</v>
      </c>
      <c r="IC70" s="22" t="s">
        <v>168</v>
      </c>
      <c r="IE70" s="23"/>
      <c r="IF70" s="23"/>
      <c r="IG70" s="23"/>
      <c r="IH70" s="23"/>
      <c r="II70" s="23"/>
    </row>
    <row r="71" spans="1:243" s="22" customFormat="1" ht="15.75">
      <c r="A71" s="66">
        <v>8</v>
      </c>
      <c r="B71" s="67" t="s">
        <v>73</v>
      </c>
      <c r="C71" s="39" t="s">
        <v>198</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4.14</v>
      </c>
      <c r="IB71" s="22" t="s">
        <v>80</v>
      </c>
      <c r="IC71" s="22" t="s">
        <v>169</v>
      </c>
      <c r="ID71" s="22">
        <v>8</v>
      </c>
      <c r="IE71" s="23" t="s">
        <v>65</v>
      </c>
      <c r="IF71" s="23"/>
      <c r="IG71" s="23"/>
      <c r="IH71" s="23"/>
      <c r="II71" s="23"/>
    </row>
    <row r="72" spans="1:243" s="22" customFormat="1" ht="156.75">
      <c r="A72" s="66">
        <v>8.01</v>
      </c>
      <c r="B72" s="67" t="s">
        <v>280</v>
      </c>
      <c r="C72" s="39" t="s">
        <v>199</v>
      </c>
      <c r="D72" s="68">
        <v>1</v>
      </c>
      <c r="E72" s="69" t="s">
        <v>65</v>
      </c>
      <c r="F72" s="70">
        <v>213.98</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214</v>
      </c>
      <c r="BB72" s="60">
        <f>BA72+SUM(N72:AZ72)</f>
        <v>214</v>
      </c>
      <c r="BC72" s="56" t="str">
        <f>SpellNumber(L72,BB72)</f>
        <v>INR  Two Hundred &amp; Fourteen  Only</v>
      </c>
      <c r="IA72" s="22">
        <v>4.15</v>
      </c>
      <c r="IB72" s="22" t="s">
        <v>106</v>
      </c>
      <c r="IC72" s="22" t="s">
        <v>170</v>
      </c>
      <c r="IE72" s="23"/>
      <c r="IF72" s="23"/>
      <c r="IG72" s="23"/>
      <c r="IH72" s="23"/>
      <c r="II72" s="23"/>
    </row>
    <row r="73" spans="1:243" s="22" customFormat="1" ht="99.75">
      <c r="A73" s="66">
        <v>8.02</v>
      </c>
      <c r="B73" s="67" t="s">
        <v>281</v>
      </c>
      <c r="C73" s="39" t="s">
        <v>200</v>
      </c>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5"/>
      <c r="IA73" s="22">
        <v>4.16</v>
      </c>
      <c r="IB73" s="22" t="s">
        <v>107</v>
      </c>
      <c r="IC73" s="22" t="s">
        <v>171</v>
      </c>
      <c r="ID73" s="22">
        <v>3</v>
      </c>
      <c r="IE73" s="23" t="s">
        <v>65</v>
      </c>
      <c r="IF73" s="23"/>
      <c r="IG73" s="23"/>
      <c r="IH73" s="23"/>
      <c r="II73" s="23"/>
    </row>
    <row r="74" spans="1:243" s="22" customFormat="1" ht="28.5">
      <c r="A74" s="70">
        <v>8.03</v>
      </c>
      <c r="B74" s="67" t="s">
        <v>282</v>
      </c>
      <c r="C74" s="39" t="s">
        <v>201</v>
      </c>
      <c r="D74" s="68">
        <v>3.6</v>
      </c>
      <c r="E74" s="69" t="s">
        <v>74</v>
      </c>
      <c r="F74" s="70">
        <v>267.47</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963</v>
      </c>
      <c r="BB74" s="60">
        <f>BA74+SUM(N74:AZ74)</f>
        <v>963</v>
      </c>
      <c r="BC74" s="56" t="str">
        <f>SpellNumber(L74,BB74)</f>
        <v>INR  Nine Hundred &amp; Sixty Three  Only</v>
      </c>
      <c r="IA74" s="22">
        <v>4.17</v>
      </c>
      <c r="IB74" s="22" t="s">
        <v>108</v>
      </c>
      <c r="IC74" s="22" t="s">
        <v>172</v>
      </c>
      <c r="ID74" s="22">
        <v>3</v>
      </c>
      <c r="IE74" s="23" t="s">
        <v>65</v>
      </c>
      <c r="IF74" s="23"/>
      <c r="IG74" s="23"/>
      <c r="IH74" s="23"/>
      <c r="II74" s="23"/>
    </row>
    <row r="75" spans="1:243" s="22" customFormat="1" ht="114">
      <c r="A75" s="66">
        <v>8.04</v>
      </c>
      <c r="B75" s="67" t="s">
        <v>283</v>
      </c>
      <c r="C75" s="39" t="s">
        <v>202</v>
      </c>
      <c r="D75" s="73"/>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c r="IA75" s="22">
        <v>5</v>
      </c>
      <c r="IB75" s="22" t="s">
        <v>73</v>
      </c>
      <c r="IC75" s="22" t="s">
        <v>173</v>
      </c>
      <c r="IE75" s="23"/>
      <c r="IF75" s="23"/>
      <c r="IG75" s="23"/>
      <c r="IH75" s="23"/>
      <c r="II75" s="23"/>
    </row>
    <row r="76" spans="1:243" s="22" customFormat="1" ht="15.75">
      <c r="A76" s="66">
        <v>8.05</v>
      </c>
      <c r="B76" s="67" t="s">
        <v>284</v>
      </c>
      <c r="C76" s="39" t="s">
        <v>203</v>
      </c>
      <c r="D76" s="73"/>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5"/>
      <c r="IA76" s="22">
        <v>5.01</v>
      </c>
      <c r="IB76" s="22" t="s">
        <v>109</v>
      </c>
      <c r="IC76" s="22" t="s">
        <v>174</v>
      </c>
      <c r="IE76" s="23"/>
      <c r="IF76" s="23"/>
      <c r="IG76" s="23"/>
      <c r="IH76" s="23"/>
      <c r="II76" s="23"/>
    </row>
    <row r="77" spans="1:243" s="22" customFormat="1" ht="28.5">
      <c r="A77" s="66">
        <v>8.06</v>
      </c>
      <c r="B77" s="67" t="s">
        <v>285</v>
      </c>
      <c r="C77" s="39" t="s">
        <v>204</v>
      </c>
      <c r="D77" s="68">
        <v>1</v>
      </c>
      <c r="E77" s="69" t="s">
        <v>65</v>
      </c>
      <c r="F77" s="70">
        <v>113.85</v>
      </c>
      <c r="G77" s="40"/>
      <c r="H77" s="24"/>
      <c r="I77" s="47" t="s">
        <v>38</v>
      </c>
      <c r="J77" s="48">
        <f>IF(I77="Less(-)",-1,1)</f>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ROUND(total_amount_ba($B$2,$D$2,D77,F77,J77,K77,M77),0)</f>
        <v>114</v>
      </c>
      <c r="BB77" s="60">
        <f>BA77+SUM(N77:AZ77)</f>
        <v>114</v>
      </c>
      <c r="BC77" s="56" t="str">
        <f>SpellNumber(L77,BB77)</f>
        <v>INR  One Hundred &amp; Fourteen  Only</v>
      </c>
      <c r="IA77" s="22">
        <v>5.02</v>
      </c>
      <c r="IB77" s="22" t="s">
        <v>110</v>
      </c>
      <c r="IC77" s="22" t="s">
        <v>175</v>
      </c>
      <c r="ID77" s="22">
        <v>84</v>
      </c>
      <c r="IE77" s="23" t="s">
        <v>52</v>
      </c>
      <c r="IF77" s="23"/>
      <c r="IG77" s="23"/>
      <c r="IH77" s="23"/>
      <c r="II77" s="23"/>
    </row>
    <row r="78" spans="1:243" s="22" customFormat="1" ht="15.75">
      <c r="A78" s="66">
        <v>8.07</v>
      </c>
      <c r="B78" s="67" t="s">
        <v>286</v>
      </c>
      <c r="C78" s="39" t="s">
        <v>205</v>
      </c>
      <c r="D78" s="73"/>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5"/>
      <c r="IA78" s="22">
        <v>6</v>
      </c>
      <c r="IB78" s="22" t="s">
        <v>53</v>
      </c>
      <c r="IC78" s="22" t="s">
        <v>176</v>
      </c>
      <c r="IE78" s="23"/>
      <c r="IF78" s="23"/>
      <c r="IG78" s="23"/>
      <c r="IH78" s="23"/>
      <c r="II78" s="23"/>
    </row>
    <row r="79" spans="1:243" s="22" customFormat="1" ht="15.75">
      <c r="A79" s="66">
        <v>8.08</v>
      </c>
      <c r="B79" s="67" t="s">
        <v>287</v>
      </c>
      <c r="C79" s="39" t="s">
        <v>206</v>
      </c>
      <c r="D79" s="68">
        <v>1</v>
      </c>
      <c r="E79" s="69" t="s">
        <v>65</v>
      </c>
      <c r="F79" s="70">
        <v>99.78</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100</v>
      </c>
      <c r="BB79" s="60">
        <f>BA79+SUM(N79:AZ79)</f>
        <v>100</v>
      </c>
      <c r="BC79" s="56" t="str">
        <f>SpellNumber(L79,BB79)</f>
        <v>INR  One Hundred    Only</v>
      </c>
      <c r="IA79" s="22">
        <v>6.01</v>
      </c>
      <c r="IB79" s="22" t="s">
        <v>83</v>
      </c>
      <c r="IC79" s="22" t="s">
        <v>177</v>
      </c>
      <c r="IE79" s="23"/>
      <c r="IF79" s="23"/>
      <c r="IG79" s="23"/>
      <c r="IH79" s="23"/>
      <c r="II79" s="23"/>
    </row>
    <row r="80" spans="1:243" s="22" customFormat="1" ht="142.5">
      <c r="A80" s="66">
        <v>8.09</v>
      </c>
      <c r="B80" s="67" t="s">
        <v>288</v>
      </c>
      <c r="C80" s="39" t="s">
        <v>207</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2">
        <v>6.02</v>
      </c>
      <c r="IB80" s="22" t="s">
        <v>84</v>
      </c>
      <c r="IC80" s="22" t="s">
        <v>178</v>
      </c>
      <c r="ID80" s="22">
        <v>3.15</v>
      </c>
      <c r="IE80" s="23" t="s">
        <v>52</v>
      </c>
      <c r="IF80" s="23"/>
      <c r="IG80" s="23"/>
      <c r="IH80" s="23"/>
      <c r="II80" s="23"/>
    </row>
    <row r="81" spans="1:243" s="22" customFormat="1" ht="15.75">
      <c r="A81" s="66">
        <v>8.1</v>
      </c>
      <c r="B81" s="67" t="s">
        <v>289</v>
      </c>
      <c r="C81" s="39" t="s">
        <v>208</v>
      </c>
      <c r="D81" s="68">
        <v>2</v>
      </c>
      <c r="E81" s="69" t="s">
        <v>65</v>
      </c>
      <c r="F81" s="70">
        <v>253.22</v>
      </c>
      <c r="G81" s="40"/>
      <c r="H81" s="24"/>
      <c r="I81" s="47" t="s">
        <v>38</v>
      </c>
      <c r="J81" s="48">
        <f>IF(I81="Less(-)",-1,1)</f>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506</v>
      </c>
      <c r="BB81" s="60">
        <f>BA81+SUM(N81:AZ81)</f>
        <v>506</v>
      </c>
      <c r="BC81" s="56" t="str">
        <f>SpellNumber(L81,BB81)</f>
        <v>INR  Five Hundred &amp; Six  Only</v>
      </c>
      <c r="IA81" s="22">
        <v>6.03</v>
      </c>
      <c r="IB81" s="22" t="s">
        <v>111</v>
      </c>
      <c r="IC81" s="22" t="s">
        <v>179</v>
      </c>
      <c r="IE81" s="23"/>
      <c r="IF81" s="23"/>
      <c r="IG81" s="23"/>
      <c r="IH81" s="23"/>
      <c r="II81" s="23"/>
    </row>
    <row r="82" spans="1:243" s="22" customFormat="1" ht="21" customHeight="1">
      <c r="A82" s="66">
        <v>9</v>
      </c>
      <c r="B82" s="67" t="s">
        <v>53</v>
      </c>
      <c r="C82" s="39" t="s">
        <v>209</v>
      </c>
      <c r="D82" s="73"/>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5"/>
      <c r="IA82" s="22">
        <v>6.04</v>
      </c>
      <c r="IB82" s="22" t="s">
        <v>86</v>
      </c>
      <c r="IC82" s="22" t="s">
        <v>180</v>
      </c>
      <c r="ID82" s="22">
        <v>210</v>
      </c>
      <c r="IE82" s="23" t="s">
        <v>52</v>
      </c>
      <c r="IF82" s="23"/>
      <c r="IG82" s="23"/>
      <c r="IH82" s="23"/>
      <c r="II82" s="23"/>
    </row>
    <row r="83" spans="1:243" s="22" customFormat="1" ht="15.75">
      <c r="A83" s="66">
        <v>9.01</v>
      </c>
      <c r="B83" s="67" t="s">
        <v>290</v>
      </c>
      <c r="C83" s="39" t="s">
        <v>210</v>
      </c>
      <c r="D83" s="73"/>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5"/>
      <c r="IA83" s="22">
        <v>6.05</v>
      </c>
      <c r="IB83" s="22" t="s">
        <v>85</v>
      </c>
      <c r="IC83" s="22" t="s">
        <v>181</v>
      </c>
      <c r="IE83" s="23"/>
      <c r="IF83" s="23"/>
      <c r="IG83" s="23"/>
      <c r="IH83" s="23"/>
      <c r="II83" s="23"/>
    </row>
    <row r="84" spans="1:243" s="22" customFormat="1" ht="20.25" customHeight="1">
      <c r="A84" s="66">
        <v>9.02</v>
      </c>
      <c r="B84" s="67" t="s">
        <v>231</v>
      </c>
      <c r="C84" s="39" t="s">
        <v>211</v>
      </c>
      <c r="D84" s="68">
        <v>4.8</v>
      </c>
      <c r="E84" s="69" t="s">
        <v>52</v>
      </c>
      <c r="F84" s="70">
        <v>231.08</v>
      </c>
      <c r="G84" s="40"/>
      <c r="H84" s="24"/>
      <c r="I84" s="47" t="s">
        <v>38</v>
      </c>
      <c r="J84" s="48">
        <f>IF(I84="Less(-)",-1,1)</f>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1109</v>
      </c>
      <c r="BB84" s="60">
        <f>BA84+SUM(N84:AZ84)</f>
        <v>1109</v>
      </c>
      <c r="BC84" s="56" t="str">
        <f>SpellNumber(L84,BB84)</f>
        <v>INR  One Thousand One Hundred &amp; Nine  Only</v>
      </c>
      <c r="IA84" s="22">
        <v>6.06</v>
      </c>
      <c r="IB84" s="22" t="s">
        <v>86</v>
      </c>
      <c r="IC84" s="22" t="s">
        <v>182</v>
      </c>
      <c r="ID84" s="22">
        <v>35</v>
      </c>
      <c r="IE84" s="23" t="s">
        <v>52</v>
      </c>
      <c r="IF84" s="23"/>
      <c r="IG84" s="23"/>
      <c r="IH84" s="23"/>
      <c r="II84" s="23"/>
    </row>
    <row r="85" spans="1:243" s="22" customFormat="1" ht="30.75" customHeight="1">
      <c r="A85" s="66">
        <v>9.03</v>
      </c>
      <c r="B85" s="67" t="s">
        <v>230</v>
      </c>
      <c r="C85" s="39" t="s">
        <v>212</v>
      </c>
      <c r="D85" s="73"/>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5"/>
      <c r="IA85" s="22">
        <v>6.07</v>
      </c>
      <c r="IB85" s="22" t="s">
        <v>112</v>
      </c>
      <c r="IC85" s="22" t="s">
        <v>183</v>
      </c>
      <c r="IE85" s="23"/>
      <c r="IF85" s="23"/>
      <c r="IG85" s="23"/>
      <c r="IH85" s="23"/>
      <c r="II85" s="23"/>
    </row>
    <row r="86" spans="1:243" s="22" customFormat="1" ht="28.5">
      <c r="A86" s="66">
        <v>9.04</v>
      </c>
      <c r="B86" s="71" t="s">
        <v>231</v>
      </c>
      <c r="C86" s="39" t="s">
        <v>213</v>
      </c>
      <c r="D86" s="68">
        <v>34</v>
      </c>
      <c r="E86" s="69" t="s">
        <v>52</v>
      </c>
      <c r="F86" s="70">
        <v>266.46</v>
      </c>
      <c r="G86" s="40"/>
      <c r="H86" s="24"/>
      <c r="I86" s="47" t="s">
        <v>38</v>
      </c>
      <c r="J86" s="48">
        <f>IF(I86="Less(-)",-1,1)</f>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ROUND(total_amount_ba($B$2,$D$2,D86,F86,J86,K86,M86),0)</f>
        <v>9060</v>
      </c>
      <c r="BB86" s="60">
        <f>BA86+SUM(N86:AZ86)</f>
        <v>9060</v>
      </c>
      <c r="BC86" s="56" t="str">
        <f>SpellNumber(L86,BB86)</f>
        <v>INR  Nine Thousand  &amp;Sixty  Only</v>
      </c>
      <c r="IA86" s="22">
        <v>6.08</v>
      </c>
      <c r="IB86" s="22" t="s">
        <v>113</v>
      </c>
      <c r="IC86" s="22" t="s">
        <v>184</v>
      </c>
      <c r="ID86" s="22">
        <v>11</v>
      </c>
      <c r="IE86" s="23" t="s">
        <v>52</v>
      </c>
      <c r="IF86" s="23"/>
      <c r="IG86" s="23"/>
      <c r="IH86" s="23"/>
      <c r="II86" s="23"/>
    </row>
    <row r="87" spans="1:243" s="22" customFormat="1" ht="15.75">
      <c r="A87" s="66">
        <v>9.05</v>
      </c>
      <c r="B87" s="71" t="s">
        <v>83</v>
      </c>
      <c r="C87" s="39" t="s">
        <v>214</v>
      </c>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5"/>
      <c r="IA87" s="22">
        <v>6.09</v>
      </c>
      <c r="IB87" s="22" t="s">
        <v>114</v>
      </c>
      <c r="IC87" s="22" t="s">
        <v>185</v>
      </c>
      <c r="ID87" s="22">
        <v>210</v>
      </c>
      <c r="IE87" s="23" t="s">
        <v>52</v>
      </c>
      <c r="IF87" s="23"/>
      <c r="IG87" s="23"/>
      <c r="IH87" s="23"/>
      <c r="II87" s="23"/>
    </row>
    <row r="88" spans="1:243" s="22" customFormat="1" ht="28.5">
      <c r="A88" s="70">
        <v>9.06</v>
      </c>
      <c r="B88" s="67" t="s">
        <v>84</v>
      </c>
      <c r="C88" s="39" t="s">
        <v>215</v>
      </c>
      <c r="D88" s="68">
        <v>14</v>
      </c>
      <c r="E88" s="69" t="s">
        <v>52</v>
      </c>
      <c r="F88" s="70">
        <v>199.34</v>
      </c>
      <c r="G88" s="40"/>
      <c r="H88" s="24"/>
      <c r="I88" s="47" t="s">
        <v>38</v>
      </c>
      <c r="J88" s="48">
        <f>IF(I88="Less(-)",-1,1)</f>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ROUND(total_amount_ba($B$2,$D$2,D88,F88,J88,K88,M88),0)</f>
        <v>2791</v>
      </c>
      <c r="BB88" s="60">
        <f>BA88+SUM(N88:AZ88)</f>
        <v>2791</v>
      </c>
      <c r="BC88" s="56" t="str">
        <f>SpellNumber(L88,BB88)</f>
        <v>INR  Two Thousand Seven Hundred &amp; Ninety One  Only</v>
      </c>
      <c r="IA88" s="22">
        <v>6.1</v>
      </c>
      <c r="IB88" s="22" t="s">
        <v>115</v>
      </c>
      <c r="IC88" s="22" t="s">
        <v>186</v>
      </c>
      <c r="ID88" s="22">
        <v>210</v>
      </c>
      <c r="IE88" s="23" t="s">
        <v>52</v>
      </c>
      <c r="IF88" s="23"/>
      <c r="IG88" s="23"/>
      <c r="IH88" s="23"/>
      <c r="II88" s="23"/>
    </row>
    <row r="89" spans="1:243" s="22" customFormat="1" ht="35.25" customHeight="1">
      <c r="A89" s="66">
        <v>9.07</v>
      </c>
      <c r="B89" s="67" t="s">
        <v>291</v>
      </c>
      <c r="C89" s="39" t="s">
        <v>216</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6.11</v>
      </c>
      <c r="IB89" s="22" t="s">
        <v>116</v>
      </c>
      <c r="IC89" s="22" t="s">
        <v>187</v>
      </c>
      <c r="IE89" s="23"/>
      <c r="IF89" s="23"/>
      <c r="IG89" s="23"/>
      <c r="IH89" s="23"/>
      <c r="II89" s="23"/>
    </row>
    <row r="90" spans="1:243" s="22" customFormat="1" ht="20.25" customHeight="1">
      <c r="A90" s="66">
        <v>9.08</v>
      </c>
      <c r="B90" s="67" t="s">
        <v>292</v>
      </c>
      <c r="C90" s="39" t="s">
        <v>217</v>
      </c>
      <c r="D90" s="68">
        <v>33</v>
      </c>
      <c r="E90" s="69" t="s">
        <v>52</v>
      </c>
      <c r="F90" s="70">
        <v>167.95</v>
      </c>
      <c r="G90" s="40"/>
      <c r="H90" s="24"/>
      <c r="I90" s="47" t="s">
        <v>38</v>
      </c>
      <c r="J90" s="48">
        <f>IF(I90="Less(-)",-1,1)</f>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ROUND(total_amount_ba($B$2,$D$2,D90,F90,J90,K90,M90),0)</f>
        <v>5542</v>
      </c>
      <c r="BB90" s="60">
        <f>BA90+SUM(N90:AZ90)</f>
        <v>5542</v>
      </c>
      <c r="BC90" s="56" t="str">
        <f>SpellNumber(L90,BB90)</f>
        <v>INR  Five Thousand Five Hundred &amp; Forty Two  Only</v>
      </c>
      <c r="IA90" s="22">
        <v>6.12</v>
      </c>
      <c r="IB90" s="22" t="s">
        <v>117</v>
      </c>
      <c r="IC90" s="22" t="s">
        <v>188</v>
      </c>
      <c r="ID90" s="22">
        <v>84</v>
      </c>
      <c r="IE90" s="23" t="s">
        <v>52</v>
      </c>
      <c r="IF90" s="23"/>
      <c r="IG90" s="23"/>
      <c r="IH90" s="23"/>
      <c r="II90" s="23"/>
    </row>
    <row r="91" spans="1:243" s="22" customFormat="1" ht="85.5">
      <c r="A91" s="70">
        <v>9.09</v>
      </c>
      <c r="B91" s="67" t="s">
        <v>111</v>
      </c>
      <c r="C91" s="39" t="s">
        <v>218</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2">
        <v>7</v>
      </c>
      <c r="IB91" s="22" t="s">
        <v>118</v>
      </c>
      <c r="IC91" s="22" t="s">
        <v>189</v>
      </c>
      <c r="IE91" s="23"/>
      <c r="IF91" s="23"/>
      <c r="IG91" s="23"/>
      <c r="IH91" s="23"/>
      <c r="II91" s="23"/>
    </row>
    <row r="92" spans="1:243" s="22" customFormat="1" ht="28.5">
      <c r="A92" s="66">
        <v>9.1</v>
      </c>
      <c r="B92" s="71" t="s">
        <v>86</v>
      </c>
      <c r="C92" s="39" t="s">
        <v>219</v>
      </c>
      <c r="D92" s="68">
        <v>38</v>
      </c>
      <c r="E92" s="69" t="s">
        <v>52</v>
      </c>
      <c r="F92" s="70">
        <v>76.41</v>
      </c>
      <c r="G92" s="40"/>
      <c r="H92" s="24"/>
      <c r="I92" s="47" t="s">
        <v>38</v>
      </c>
      <c r="J92" s="48">
        <f>IF(I92="Less(-)",-1,1)</f>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ROUND(total_amount_ba($B$2,$D$2,D92,F92,J92,K92,M92),0)</f>
        <v>2904</v>
      </c>
      <c r="BB92" s="60">
        <f>BA92+SUM(N92:AZ92)</f>
        <v>2904</v>
      </c>
      <c r="BC92" s="56" t="str">
        <f>SpellNumber(L92,BB92)</f>
        <v>INR  Two Thousand Nine Hundred &amp; Four  Only</v>
      </c>
      <c r="IA92" s="22">
        <v>7.01</v>
      </c>
      <c r="IB92" s="22" t="s">
        <v>119</v>
      </c>
      <c r="IC92" s="22" t="s">
        <v>190</v>
      </c>
      <c r="IE92" s="23"/>
      <c r="IF92" s="23"/>
      <c r="IG92" s="23"/>
      <c r="IH92" s="23"/>
      <c r="II92" s="23"/>
    </row>
    <row r="93" spans="1:243" s="22" customFormat="1" ht="35.25" customHeight="1">
      <c r="A93" s="66">
        <v>9.11</v>
      </c>
      <c r="B93" s="71" t="s">
        <v>293</v>
      </c>
      <c r="C93" s="39" t="s">
        <v>220</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7.02</v>
      </c>
      <c r="IB93" s="22" t="s">
        <v>120</v>
      </c>
      <c r="IC93" s="22" t="s">
        <v>191</v>
      </c>
      <c r="ID93" s="22">
        <v>5</v>
      </c>
      <c r="IE93" s="23" t="s">
        <v>52</v>
      </c>
      <c r="IF93" s="23"/>
      <c r="IG93" s="23"/>
      <c r="IH93" s="23"/>
      <c r="II93" s="23"/>
    </row>
    <row r="94" spans="1:243" s="22" customFormat="1" ht="57">
      <c r="A94" s="70">
        <v>9.12</v>
      </c>
      <c r="B94" s="67" t="s">
        <v>294</v>
      </c>
      <c r="C94" s="39" t="s">
        <v>221</v>
      </c>
      <c r="D94" s="68">
        <v>56</v>
      </c>
      <c r="E94" s="69" t="s">
        <v>52</v>
      </c>
      <c r="F94" s="70">
        <v>144.41</v>
      </c>
      <c r="G94" s="40"/>
      <c r="H94" s="24"/>
      <c r="I94" s="47" t="s">
        <v>38</v>
      </c>
      <c r="J94" s="48">
        <f>IF(I94="Less(-)",-1,1)</f>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ROUND(total_amount_ba($B$2,$D$2,D94,F94,J94,K94,M94),0)</f>
        <v>8087</v>
      </c>
      <c r="BB94" s="60">
        <f>BA94+SUM(N94:AZ94)</f>
        <v>8087</v>
      </c>
      <c r="BC94" s="56" t="str">
        <f>SpellNumber(L94,BB94)</f>
        <v>INR  Eight Thousand  &amp;Eighty Seven  Only</v>
      </c>
      <c r="IA94" s="22">
        <v>7.03</v>
      </c>
      <c r="IB94" s="22" t="s">
        <v>121</v>
      </c>
      <c r="IC94" s="22" t="s">
        <v>192</v>
      </c>
      <c r="IE94" s="23"/>
      <c r="IF94" s="23"/>
      <c r="IG94" s="23"/>
      <c r="IH94" s="23"/>
      <c r="II94" s="23"/>
    </row>
    <row r="95" spans="1:243" s="22" customFormat="1" ht="33" customHeight="1">
      <c r="A95" s="66">
        <v>9.13</v>
      </c>
      <c r="B95" s="67" t="s">
        <v>85</v>
      </c>
      <c r="C95" s="39" t="s">
        <v>222</v>
      </c>
      <c r="D95" s="73"/>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5"/>
      <c r="IA95" s="22">
        <v>7.04</v>
      </c>
      <c r="IB95" s="22" t="s">
        <v>122</v>
      </c>
      <c r="IC95" s="22" t="s">
        <v>193</v>
      </c>
      <c r="ID95" s="22">
        <v>6</v>
      </c>
      <c r="IE95" s="23" t="s">
        <v>52</v>
      </c>
      <c r="IF95" s="23"/>
      <c r="IG95" s="23"/>
      <c r="IH95" s="23"/>
      <c r="II95" s="23"/>
    </row>
    <row r="96" spans="1:243" s="22" customFormat="1" ht="28.5">
      <c r="A96" s="66">
        <v>9.14</v>
      </c>
      <c r="B96" s="67" t="s">
        <v>86</v>
      </c>
      <c r="C96" s="39" t="s">
        <v>312</v>
      </c>
      <c r="D96" s="68">
        <v>46</v>
      </c>
      <c r="E96" s="69" t="s">
        <v>52</v>
      </c>
      <c r="F96" s="70">
        <v>106.57</v>
      </c>
      <c r="G96" s="40"/>
      <c r="H96" s="24"/>
      <c r="I96" s="47" t="s">
        <v>38</v>
      </c>
      <c r="J96" s="48">
        <f>IF(I96="Less(-)",-1,1)</f>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ROUND(total_amount_ba($B$2,$D$2,D96,F96,J96,K96,M96),0)</f>
        <v>4902</v>
      </c>
      <c r="BB96" s="60">
        <f>BA96+SUM(N96:AZ96)</f>
        <v>4902</v>
      </c>
      <c r="BC96" s="56" t="str">
        <f>SpellNumber(L96,BB96)</f>
        <v>INR  Four Thousand Nine Hundred &amp; Two  Only</v>
      </c>
      <c r="IA96" s="22">
        <v>8</v>
      </c>
      <c r="IB96" s="22" t="s">
        <v>123</v>
      </c>
      <c r="IC96" s="22" t="s">
        <v>194</v>
      </c>
      <c r="IE96" s="23"/>
      <c r="IF96" s="23"/>
      <c r="IG96" s="23"/>
      <c r="IH96" s="23"/>
      <c r="II96" s="23"/>
    </row>
    <row r="97" spans="1:243" s="22" customFormat="1" ht="85.5">
      <c r="A97" s="70">
        <v>9.15</v>
      </c>
      <c r="B97" s="67" t="s">
        <v>114</v>
      </c>
      <c r="C97" s="39" t="s">
        <v>313</v>
      </c>
      <c r="D97" s="68">
        <v>38</v>
      </c>
      <c r="E97" s="69" t="s">
        <v>52</v>
      </c>
      <c r="F97" s="70">
        <v>100.96</v>
      </c>
      <c r="G97" s="40"/>
      <c r="H97" s="24"/>
      <c r="I97" s="47" t="s">
        <v>38</v>
      </c>
      <c r="J97" s="48">
        <f>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ROUND(total_amount_ba($B$2,$D$2,D97,F97,J97,K97,M97),0)</f>
        <v>3836</v>
      </c>
      <c r="BB97" s="60">
        <f>BA97+SUM(N97:AZ97)</f>
        <v>3836</v>
      </c>
      <c r="BC97" s="56" t="str">
        <f>SpellNumber(L97,BB97)</f>
        <v>INR  Three Thousand Eight Hundred &amp; Thirty Six  Only</v>
      </c>
      <c r="IA97" s="22">
        <v>8.01</v>
      </c>
      <c r="IB97" s="22" t="s">
        <v>124</v>
      </c>
      <c r="IC97" s="22" t="s">
        <v>195</v>
      </c>
      <c r="IE97" s="23"/>
      <c r="IF97" s="23"/>
      <c r="IG97" s="23"/>
      <c r="IH97" s="23"/>
      <c r="II97" s="23"/>
    </row>
    <row r="98" spans="1:243" s="22" customFormat="1" ht="15.75">
      <c r="A98" s="66">
        <v>10</v>
      </c>
      <c r="B98" s="71" t="s">
        <v>123</v>
      </c>
      <c r="C98" s="39" t="s">
        <v>314</v>
      </c>
      <c r="D98" s="73"/>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5"/>
      <c r="IA98" s="22">
        <v>8.02</v>
      </c>
      <c r="IB98" s="22" t="s">
        <v>125</v>
      </c>
      <c r="IC98" s="22" t="s">
        <v>196</v>
      </c>
      <c r="ID98" s="22">
        <v>1</v>
      </c>
      <c r="IE98" s="23" t="s">
        <v>65</v>
      </c>
      <c r="IF98" s="23"/>
      <c r="IG98" s="23"/>
      <c r="IH98" s="23"/>
      <c r="II98" s="23"/>
    </row>
    <row r="99" spans="1:243" s="22" customFormat="1" ht="71.25">
      <c r="A99" s="66">
        <v>10.01</v>
      </c>
      <c r="B99" s="71" t="s">
        <v>232</v>
      </c>
      <c r="C99" s="39" t="s">
        <v>315</v>
      </c>
      <c r="D99" s="73"/>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5"/>
      <c r="IA99" s="22">
        <v>9</v>
      </c>
      <c r="IB99" s="22" t="s">
        <v>126</v>
      </c>
      <c r="IC99" s="22" t="s">
        <v>197</v>
      </c>
      <c r="IE99" s="23"/>
      <c r="IF99" s="23"/>
      <c r="IG99" s="23"/>
      <c r="IH99" s="23"/>
      <c r="II99" s="23"/>
    </row>
    <row r="100" spans="1:243" s="22" customFormat="1" ht="28.5">
      <c r="A100" s="70">
        <v>10.02</v>
      </c>
      <c r="B100" s="67" t="s">
        <v>233</v>
      </c>
      <c r="C100" s="39" t="s">
        <v>316</v>
      </c>
      <c r="D100" s="68">
        <v>0.75</v>
      </c>
      <c r="E100" s="69" t="s">
        <v>64</v>
      </c>
      <c r="F100" s="70">
        <v>1523.41</v>
      </c>
      <c r="G100" s="40"/>
      <c r="H100" s="24"/>
      <c r="I100" s="47" t="s">
        <v>38</v>
      </c>
      <c r="J100" s="48">
        <f>IF(I100="Less(-)",-1,1)</f>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ROUND(total_amount_ba($B$2,$D$2,D100,F100,J100,K100,M100),0)</f>
        <v>1143</v>
      </c>
      <c r="BB100" s="60">
        <f>BA100+SUM(N100:AZ100)</f>
        <v>1143</v>
      </c>
      <c r="BC100" s="56" t="str">
        <f>SpellNumber(L100,BB100)</f>
        <v>INR  One Thousand One Hundred &amp; Forty Three  Only</v>
      </c>
      <c r="IA100" s="22">
        <v>9.01</v>
      </c>
      <c r="IB100" s="22" t="s">
        <v>127</v>
      </c>
      <c r="IC100" s="22" t="s">
        <v>198</v>
      </c>
      <c r="IE100" s="23"/>
      <c r="IF100" s="23"/>
      <c r="IG100" s="23"/>
      <c r="IH100" s="23"/>
      <c r="II100" s="23"/>
    </row>
    <row r="101" spans="1:243" s="22" customFormat="1" ht="71.25">
      <c r="A101" s="66">
        <v>10.03</v>
      </c>
      <c r="B101" s="67" t="s">
        <v>124</v>
      </c>
      <c r="C101" s="39" t="s">
        <v>317</v>
      </c>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5"/>
      <c r="IA101" s="22">
        <v>9.02</v>
      </c>
      <c r="IB101" s="22" t="s">
        <v>128</v>
      </c>
      <c r="IC101" s="22" t="s">
        <v>199</v>
      </c>
      <c r="ID101" s="22">
        <v>3</v>
      </c>
      <c r="IE101" s="23" t="s">
        <v>65</v>
      </c>
      <c r="IF101" s="23"/>
      <c r="IG101" s="23"/>
      <c r="IH101" s="23"/>
      <c r="II101" s="23"/>
    </row>
    <row r="102" spans="1:243" s="22" customFormat="1" ht="28.5">
      <c r="A102" s="66">
        <v>10.04</v>
      </c>
      <c r="B102" s="67" t="s">
        <v>125</v>
      </c>
      <c r="C102" s="39" t="s">
        <v>318</v>
      </c>
      <c r="D102" s="68">
        <v>3</v>
      </c>
      <c r="E102" s="69" t="s">
        <v>65</v>
      </c>
      <c r="F102" s="70">
        <v>329.37</v>
      </c>
      <c r="G102" s="40"/>
      <c r="H102" s="24"/>
      <c r="I102" s="47" t="s">
        <v>38</v>
      </c>
      <c r="J102" s="48">
        <f>IF(I102="Less(-)",-1,1)</f>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ROUND(total_amount_ba($B$2,$D$2,D102,F102,J102,K102,M102),0)</f>
        <v>988</v>
      </c>
      <c r="BB102" s="60">
        <f>BA102+SUM(N102:AZ102)</f>
        <v>988</v>
      </c>
      <c r="BC102" s="56" t="str">
        <f>SpellNumber(L102,BB102)</f>
        <v>INR  Nine Hundred &amp; Eighty Eight  Only</v>
      </c>
      <c r="IA102" s="22">
        <v>9.03</v>
      </c>
      <c r="IB102" s="22" t="s">
        <v>129</v>
      </c>
      <c r="IC102" s="22" t="s">
        <v>200</v>
      </c>
      <c r="IE102" s="23"/>
      <c r="IF102" s="23"/>
      <c r="IG102" s="23"/>
      <c r="IH102" s="23"/>
      <c r="II102" s="23"/>
    </row>
    <row r="103" spans="1:243" s="22" customFormat="1" ht="20.25" customHeight="1">
      <c r="A103" s="70">
        <v>11</v>
      </c>
      <c r="B103" s="67" t="s">
        <v>126</v>
      </c>
      <c r="C103" s="39" t="s">
        <v>319</v>
      </c>
      <c r="D103" s="73"/>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5"/>
      <c r="IA103" s="22">
        <v>9.04</v>
      </c>
      <c r="IB103" s="22" t="s">
        <v>130</v>
      </c>
      <c r="IC103" s="22" t="s">
        <v>201</v>
      </c>
      <c r="IE103" s="23"/>
      <c r="IF103" s="23"/>
      <c r="IG103" s="23"/>
      <c r="IH103" s="23"/>
      <c r="II103" s="23"/>
    </row>
    <row r="104" spans="1:243" s="22" customFormat="1" ht="128.25">
      <c r="A104" s="66">
        <v>11.01</v>
      </c>
      <c r="B104" s="71" t="s">
        <v>295</v>
      </c>
      <c r="C104" s="39" t="s">
        <v>320</v>
      </c>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5"/>
      <c r="IA104" s="22">
        <v>9.05</v>
      </c>
      <c r="IB104" s="22" t="s">
        <v>131</v>
      </c>
      <c r="IC104" s="22" t="s">
        <v>202</v>
      </c>
      <c r="ID104" s="22">
        <v>3</v>
      </c>
      <c r="IE104" s="23" t="s">
        <v>65</v>
      </c>
      <c r="IF104" s="23"/>
      <c r="IG104" s="23"/>
      <c r="IH104" s="23"/>
      <c r="II104" s="23"/>
    </row>
    <row r="105" spans="1:243" s="22" customFormat="1" ht="28.5">
      <c r="A105" s="66">
        <v>11.02</v>
      </c>
      <c r="B105" s="71" t="s">
        <v>128</v>
      </c>
      <c r="C105" s="39" t="s">
        <v>321</v>
      </c>
      <c r="D105" s="68">
        <v>1</v>
      </c>
      <c r="E105" s="69" t="s">
        <v>65</v>
      </c>
      <c r="F105" s="70">
        <v>4787.76</v>
      </c>
      <c r="G105" s="40"/>
      <c r="H105" s="24"/>
      <c r="I105" s="47" t="s">
        <v>38</v>
      </c>
      <c r="J105" s="48">
        <f>IF(I105="Less(-)",-1,1)</f>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ROUND(total_amount_ba($B$2,$D$2,D105,F105,J105,K105,M105),0)</f>
        <v>4788</v>
      </c>
      <c r="BB105" s="60">
        <f>BA105+SUM(N105:AZ105)</f>
        <v>4788</v>
      </c>
      <c r="BC105" s="56" t="str">
        <f>SpellNumber(L105,BB105)</f>
        <v>INR  Four Thousand Seven Hundred &amp; Eighty Eight  Only</v>
      </c>
      <c r="IA105" s="22">
        <v>9.06</v>
      </c>
      <c r="IB105" s="22" t="s">
        <v>132</v>
      </c>
      <c r="IC105" s="22" t="s">
        <v>203</v>
      </c>
      <c r="ID105" s="22">
        <v>2</v>
      </c>
      <c r="IE105" s="23" t="s">
        <v>65</v>
      </c>
      <c r="IF105" s="23"/>
      <c r="IG105" s="23"/>
      <c r="IH105" s="23"/>
      <c r="II105" s="23"/>
    </row>
    <row r="106" spans="1:243" s="22" customFormat="1" ht="42.75">
      <c r="A106" s="70">
        <v>11.03</v>
      </c>
      <c r="B106" s="67" t="s">
        <v>129</v>
      </c>
      <c r="C106" s="39" t="s">
        <v>322</v>
      </c>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5"/>
      <c r="IA106" s="22">
        <v>10</v>
      </c>
      <c r="IB106" s="22" t="s">
        <v>133</v>
      </c>
      <c r="IC106" s="22" t="s">
        <v>204</v>
      </c>
      <c r="IE106" s="23"/>
      <c r="IF106" s="23"/>
      <c r="IG106" s="23"/>
      <c r="IH106" s="23"/>
      <c r="II106" s="23"/>
    </row>
    <row r="107" spans="1:243" s="22" customFormat="1" ht="15.75">
      <c r="A107" s="66">
        <v>11.04</v>
      </c>
      <c r="B107" s="67" t="s">
        <v>130</v>
      </c>
      <c r="C107" s="39" t="s">
        <v>323</v>
      </c>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5"/>
      <c r="IA107" s="22">
        <v>10.01</v>
      </c>
      <c r="IB107" s="22" t="s">
        <v>134</v>
      </c>
      <c r="IC107" s="22" t="s">
        <v>205</v>
      </c>
      <c r="IE107" s="23"/>
      <c r="IF107" s="23"/>
      <c r="IG107" s="23"/>
      <c r="IH107" s="23"/>
      <c r="II107" s="23"/>
    </row>
    <row r="108" spans="1:243" s="22" customFormat="1" ht="15.75">
      <c r="A108" s="66">
        <v>11.05</v>
      </c>
      <c r="B108" s="67" t="s">
        <v>131</v>
      </c>
      <c r="C108" s="39" t="s">
        <v>324</v>
      </c>
      <c r="D108" s="68">
        <v>1</v>
      </c>
      <c r="E108" s="69" t="s">
        <v>65</v>
      </c>
      <c r="F108" s="70">
        <v>88.64</v>
      </c>
      <c r="G108" s="40"/>
      <c r="H108" s="24"/>
      <c r="I108" s="47" t="s">
        <v>38</v>
      </c>
      <c r="J108" s="48">
        <f>IF(I108="Less(-)",-1,1)</f>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ROUND(total_amount_ba($B$2,$D$2,D108,F108,J108,K108,M108),0)</f>
        <v>89</v>
      </c>
      <c r="BB108" s="60">
        <f>BA108+SUM(N108:AZ108)</f>
        <v>89</v>
      </c>
      <c r="BC108" s="56" t="str">
        <f>SpellNumber(L108,BB108)</f>
        <v>INR  Eighty Nine Only</v>
      </c>
      <c r="IA108" s="22">
        <v>10.02</v>
      </c>
      <c r="IB108" s="22" t="s">
        <v>135</v>
      </c>
      <c r="IC108" s="22" t="s">
        <v>206</v>
      </c>
      <c r="ID108" s="22">
        <v>8</v>
      </c>
      <c r="IE108" s="23" t="s">
        <v>74</v>
      </c>
      <c r="IF108" s="23"/>
      <c r="IG108" s="23"/>
      <c r="IH108" s="23"/>
      <c r="II108" s="23"/>
    </row>
    <row r="109" spans="1:243" s="22" customFormat="1" ht="28.5">
      <c r="A109" s="70">
        <v>11.06</v>
      </c>
      <c r="B109" s="67" t="s">
        <v>234</v>
      </c>
      <c r="C109" s="39" t="s">
        <v>325</v>
      </c>
      <c r="D109" s="73"/>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5"/>
      <c r="IA109" s="22">
        <v>10.03</v>
      </c>
      <c r="IB109" s="22" t="s">
        <v>136</v>
      </c>
      <c r="IC109" s="22" t="s">
        <v>207</v>
      </c>
      <c r="ID109" s="22">
        <v>4</v>
      </c>
      <c r="IE109" s="23" t="s">
        <v>74</v>
      </c>
      <c r="IF109" s="23"/>
      <c r="IG109" s="23"/>
      <c r="IH109" s="23"/>
      <c r="II109" s="23"/>
    </row>
    <row r="110" spans="1:243" s="22" customFormat="1" ht="15.75">
      <c r="A110" s="66">
        <v>11.07</v>
      </c>
      <c r="B110" s="71" t="s">
        <v>235</v>
      </c>
      <c r="C110" s="39" t="s">
        <v>326</v>
      </c>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5"/>
      <c r="IA110" s="22">
        <v>10.04</v>
      </c>
      <c r="IB110" s="22" t="s">
        <v>137</v>
      </c>
      <c r="IC110" s="22" t="s">
        <v>208</v>
      </c>
      <c r="ID110" s="22">
        <v>25</v>
      </c>
      <c r="IE110" s="23" t="s">
        <v>74</v>
      </c>
      <c r="IF110" s="23"/>
      <c r="IG110" s="23"/>
      <c r="IH110" s="23"/>
      <c r="II110" s="23"/>
    </row>
    <row r="111" spans="1:243" s="22" customFormat="1" ht="28.5">
      <c r="A111" s="66">
        <v>11.08</v>
      </c>
      <c r="B111" s="71" t="s">
        <v>296</v>
      </c>
      <c r="C111" s="39" t="s">
        <v>327</v>
      </c>
      <c r="D111" s="68">
        <v>5</v>
      </c>
      <c r="E111" s="69" t="s">
        <v>74</v>
      </c>
      <c r="F111" s="70">
        <v>883.99</v>
      </c>
      <c r="G111" s="40"/>
      <c r="H111" s="24"/>
      <c r="I111" s="47" t="s">
        <v>38</v>
      </c>
      <c r="J111" s="48">
        <f>IF(I111="Less(-)",-1,1)</f>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ROUND(total_amount_ba($B$2,$D$2,D111,F111,J111,K111,M111),0)</f>
        <v>4420</v>
      </c>
      <c r="BB111" s="60">
        <f>BA111+SUM(N111:AZ111)</f>
        <v>4420</v>
      </c>
      <c r="BC111" s="56" t="str">
        <f>SpellNumber(L111,BB111)</f>
        <v>INR  Four Thousand Four Hundred &amp; Twenty  Only</v>
      </c>
      <c r="IA111" s="22">
        <v>10.05</v>
      </c>
      <c r="IB111" s="22" t="s">
        <v>138</v>
      </c>
      <c r="IC111" s="22" t="s">
        <v>209</v>
      </c>
      <c r="IE111" s="23"/>
      <c r="IF111" s="23"/>
      <c r="IG111" s="23"/>
      <c r="IH111" s="23"/>
      <c r="II111" s="23"/>
    </row>
    <row r="112" spans="1:243" s="22" customFormat="1" ht="55.5" customHeight="1">
      <c r="A112" s="70">
        <v>11.09</v>
      </c>
      <c r="B112" s="67" t="s">
        <v>297</v>
      </c>
      <c r="C112" s="39" t="s">
        <v>328</v>
      </c>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5"/>
      <c r="IA112" s="22">
        <v>10.06</v>
      </c>
      <c r="IB112" s="22" t="s">
        <v>139</v>
      </c>
      <c r="IC112" s="22" t="s">
        <v>210</v>
      </c>
      <c r="ID112" s="22">
        <v>1</v>
      </c>
      <c r="IE112" s="23" t="s">
        <v>65</v>
      </c>
      <c r="IF112" s="23"/>
      <c r="IG112" s="23"/>
      <c r="IH112" s="23"/>
      <c r="II112" s="23"/>
    </row>
    <row r="113" spans="1:243" s="22" customFormat="1" ht="26.25" customHeight="1">
      <c r="A113" s="66">
        <v>11.1</v>
      </c>
      <c r="B113" s="67" t="s">
        <v>298</v>
      </c>
      <c r="C113" s="39" t="s">
        <v>329</v>
      </c>
      <c r="D113" s="68">
        <v>4</v>
      </c>
      <c r="E113" s="69" t="s">
        <v>65</v>
      </c>
      <c r="F113" s="70">
        <v>130.16</v>
      </c>
      <c r="G113" s="40"/>
      <c r="H113" s="24"/>
      <c r="I113" s="47" t="s">
        <v>38</v>
      </c>
      <c r="J113" s="48">
        <f>IF(I113="Less(-)",-1,1)</f>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521</v>
      </c>
      <c r="BB113" s="60">
        <f>BA113+SUM(N113:AZ113)</f>
        <v>521</v>
      </c>
      <c r="BC113" s="56" t="str">
        <f>SpellNumber(L113,BB113)</f>
        <v>INR  Five Hundred &amp; Twenty One  Only</v>
      </c>
      <c r="IA113" s="22">
        <v>10.07</v>
      </c>
      <c r="IB113" s="22" t="s">
        <v>140</v>
      </c>
      <c r="IC113" s="22" t="s">
        <v>211</v>
      </c>
      <c r="IE113" s="23"/>
      <c r="IF113" s="23"/>
      <c r="IG113" s="23"/>
      <c r="IH113" s="23"/>
      <c r="II113" s="23"/>
    </row>
    <row r="114" spans="1:243" s="22" customFormat="1" ht="19.5" customHeight="1">
      <c r="A114" s="66">
        <v>11.11</v>
      </c>
      <c r="B114" s="67" t="s">
        <v>236</v>
      </c>
      <c r="C114" s="39" t="s">
        <v>330</v>
      </c>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5"/>
      <c r="IA114" s="22">
        <v>10.08</v>
      </c>
      <c r="IB114" s="22" t="s">
        <v>141</v>
      </c>
      <c r="IC114" s="22" t="s">
        <v>212</v>
      </c>
      <c r="ID114" s="22">
        <v>2</v>
      </c>
      <c r="IE114" s="23" t="s">
        <v>65</v>
      </c>
      <c r="IF114" s="23"/>
      <c r="IG114" s="23"/>
      <c r="IH114" s="23"/>
      <c r="II114" s="23"/>
    </row>
    <row r="115" spans="1:243" s="22" customFormat="1" ht="15.75">
      <c r="A115" s="70">
        <v>11.12</v>
      </c>
      <c r="B115" s="67" t="s">
        <v>227</v>
      </c>
      <c r="C115" s="39" t="s">
        <v>331</v>
      </c>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5"/>
      <c r="IA115" s="22">
        <v>10.09</v>
      </c>
      <c r="IB115" s="22" t="s">
        <v>142</v>
      </c>
      <c r="IC115" s="22" t="s">
        <v>213</v>
      </c>
      <c r="IE115" s="23"/>
      <c r="IF115" s="23"/>
      <c r="IG115" s="23"/>
      <c r="IH115" s="23"/>
      <c r="II115" s="23"/>
    </row>
    <row r="116" spans="1:243" s="22" customFormat="1" ht="28.5">
      <c r="A116" s="66">
        <v>11.13</v>
      </c>
      <c r="B116" s="71" t="s">
        <v>299</v>
      </c>
      <c r="C116" s="39" t="s">
        <v>332</v>
      </c>
      <c r="D116" s="68">
        <v>2</v>
      </c>
      <c r="E116" s="69" t="s">
        <v>65</v>
      </c>
      <c r="F116" s="70">
        <v>320.29</v>
      </c>
      <c r="G116" s="40"/>
      <c r="H116" s="24"/>
      <c r="I116" s="47" t="s">
        <v>38</v>
      </c>
      <c r="J116" s="48">
        <f>IF(I116="Less(-)",-1,1)</f>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ROUND(total_amount_ba($B$2,$D$2,D116,F116,J116,K116,M116),0)</f>
        <v>641</v>
      </c>
      <c r="BB116" s="60">
        <f>BA116+SUM(N116:AZ116)</f>
        <v>641</v>
      </c>
      <c r="BC116" s="56" t="str">
        <f>SpellNumber(L116,BB116)</f>
        <v>INR  Six Hundred &amp; Forty One  Only</v>
      </c>
      <c r="IA116" s="22">
        <v>10.1</v>
      </c>
      <c r="IB116" s="22" t="s">
        <v>143</v>
      </c>
      <c r="IC116" s="22" t="s">
        <v>214</v>
      </c>
      <c r="ID116" s="22">
        <v>3</v>
      </c>
      <c r="IE116" s="23" t="s">
        <v>65</v>
      </c>
      <c r="IF116" s="23"/>
      <c r="IG116" s="23"/>
      <c r="IH116" s="23"/>
      <c r="II116" s="23"/>
    </row>
    <row r="117" spans="1:243" s="22" customFormat="1" ht="27" customHeight="1">
      <c r="A117" s="66">
        <v>11.14</v>
      </c>
      <c r="B117" s="71" t="s">
        <v>237</v>
      </c>
      <c r="C117" s="39" t="s">
        <v>333</v>
      </c>
      <c r="D117" s="7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5"/>
      <c r="IA117" s="22">
        <v>10.11</v>
      </c>
      <c r="IB117" s="22" t="s">
        <v>141</v>
      </c>
      <c r="IC117" s="22" t="s">
        <v>215</v>
      </c>
      <c r="ID117" s="22">
        <v>3</v>
      </c>
      <c r="IE117" s="23" t="s">
        <v>65</v>
      </c>
      <c r="IF117" s="23"/>
      <c r="IG117" s="23"/>
      <c r="IH117" s="23"/>
      <c r="II117" s="23"/>
    </row>
    <row r="118" spans="1:243" s="22" customFormat="1" ht="15.75">
      <c r="A118" s="70">
        <v>11.15</v>
      </c>
      <c r="B118" s="67" t="s">
        <v>238</v>
      </c>
      <c r="C118" s="39" t="s">
        <v>334</v>
      </c>
      <c r="D118" s="73"/>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5"/>
      <c r="IA118" s="22">
        <v>10.12</v>
      </c>
      <c r="IB118" s="22" t="s">
        <v>144</v>
      </c>
      <c r="IC118" s="22" t="s">
        <v>216</v>
      </c>
      <c r="IE118" s="23"/>
      <c r="IF118" s="23"/>
      <c r="IG118" s="23"/>
      <c r="IH118" s="23"/>
      <c r="II118" s="23"/>
    </row>
    <row r="119" spans="1:243" s="22" customFormat="1" ht="15.75" customHeight="1">
      <c r="A119" s="66">
        <v>11.16</v>
      </c>
      <c r="B119" s="67" t="s">
        <v>239</v>
      </c>
      <c r="C119" s="39" t="s">
        <v>335</v>
      </c>
      <c r="D119" s="68">
        <v>1</v>
      </c>
      <c r="E119" s="69" t="s">
        <v>65</v>
      </c>
      <c r="F119" s="70">
        <v>1326.21</v>
      </c>
      <c r="G119" s="40"/>
      <c r="H119" s="24"/>
      <c r="I119" s="47" t="s">
        <v>38</v>
      </c>
      <c r="J119" s="48">
        <f>IF(I119="Less(-)",-1,1)</f>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ROUND(total_amount_ba($B$2,$D$2,D119,F119,J119,K119,M119),0)</f>
        <v>1326</v>
      </c>
      <c r="BB119" s="60">
        <f>BA119+SUM(N119:AZ119)</f>
        <v>1326</v>
      </c>
      <c r="BC119" s="56" t="str">
        <f>SpellNumber(L119,BB119)</f>
        <v>INR  One Thousand Three Hundred &amp; Twenty Six  Only</v>
      </c>
      <c r="IA119" s="22">
        <v>10.13</v>
      </c>
      <c r="IB119" s="22" t="s">
        <v>143</v>
      </c>
      <c r="IC119" s="22" t="s">
        <v>217</v>
      </c>
      <c r="ID119" s="22">
        <v>3</v>
      </c>
      <c r="IE119" s="23" t="s">
        <v>65</v>
      </c>
      <c r="IF119" s="23"/>
      <c r="IG119" s="23"/>
      <c r="IH119" s="23"/>
      <c r="II119" s="23"/>
    </row>
    <row r="120" spans="1:243" s="22" customFormat="1" ht="15.75">
      <c r="A120" s="66">
        <v>12</v>
      </c>
      <c r="B120" s="67" t="s">
        <v>133</v>
      </c>
      <c r="C120" s="39" t="s">
        <v>336</v>
      </c>
      <c r="D120" s="73"/>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5"/>
      <c r="IA120" s="22">
        <v>10.14</v>
      </c>
      <c r="IB120" s="22" t="s">
        <v>145</v>
      </c>
      <c r="IC120" s="22" t="s">
        <v>218</v>
      </c>
      <c r="IE120" s="23"/>
      <c r="IF120" s="23"/>
      <c r="IG120" s="23"/>
      <c r="IH120" s="23"/>
      <c r="II120" s="23"/>
    </row>
    <row r="121" spans="1:243" s="22" customFormat="1" ht="71.25">
      <c r="A121" s="70">
        <v>12.01</v>
      </c>
      <c r="B121" s="67" t="s">
        <v>134</v>
      </c>
      <c r="C121" s="39" t="s">
        <v>337</v>
      </c>
      <c r="D121" s="73"/>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5"/>
      <c r="IA121" s="22">
        <v>10.15</v>
      </c>
      <c r="IB121" s="22" t="s">
        <v>143</v>
      </c>
      <c r="IC121" s="22" t="s">
        <v>219</v>
      </c>
      <c r="ID121" s="22">
        <v>3</v>
      </c>
      <c r="IE121" s="23" t="s">
        <v>65</v>
      </c>
      <c r="IF121" s="23"/>
      <c r="IG121" s="23"/>
      <c r="IH121" s="23"/>
      <c r="II121" s="23"/>
    </row>
    <row r="122" spans="1:243" s="22" customFormat="1" ht="15.75">
      <c r="A122" s="66">
        <v>12.02</v>
      </c>
      <c r="B122" s="71" t="s">
        <v>135</v>
      </c>
      <c r="C122" s="39" t="s">
        <v>338</v>
      </c>
      <c r="D122" s="68">
        <v>1</v>
      </c>
      <c r="E122" s="69" t="s">
        <v>74</v>
      </c>
      <c r="F122" s="70">
        <v>249.8</v>
      </c>
      <c r="G122" s="40"/>
      <c r="H122" s="24"/>
      <c r="I122" s="47" t="s">
        <v>38</v>
      </c>
      <c r="J122" s="48">
        <f>IF(I122="Less(-)",-1,1)</f>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ROUND(total_amount_ba($B$2,$D$2,D122,F122,J122,K122,M122),0)</f>
        <v>250</v>
      </c>
      <c r="BB122" s="60">
        <f>BA122+SUM(N122:AZ122)</f>
        <v>250</v>
      </c>
      <c r="BC122" s="56" t="str">
        <f>SpellNumber(L122,BB122)</f>
        <v>INR  Two Hundred &amp; Fifty  Only</v>
      </c>
      <c r="IA122" s="22">
        <v>11</v>
      </c>
      <c r="IB122" s="22" t="s">
        <v>87</v>
      </c>
      <c r="IC122" s="22" t="s">
        <v>220</v>
      </c>
      <c r="IE122" s="23"/>
      <c r="IF122" s="23"/>
      <c r="IG122" s="23"/>
      <c r="IH122" s="23"/>
      <c r="II122" s="23"/>
    </row>
    <row r="123" spans="1:243" s="22" customFormat="1" ht="28.5">
      <c r="A123" s="66">
        <v>12.03</v>
      </c>
      <c r="B123" s="71" t="s">
        <v>136</v>
      </c>
      <c r="C123" s="39" t="s">
        <v>339</v>
      </c>
      <c r="D123" s="68">
        <v>5</v>
      </c>
      <c r="E123" s="69" t="s">
        <v>74</v>
      </c>
      <c r="F123" s="70">
        <v>301.7</v>
      </c>
      <c r="G123" s="40"/>
      <c r="H123" s="24"/>
      <c r="I123" s="47" t="s">
        <v>38</v>
      </c>
      <c r="J123" s="48">
        <f>IF(I123="Less(-)",-1,1)</f>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ROUND(total_amount_ba($B$2,$D$2,D123,F123,J123,K123,M123),0)</f>
        <v>1509</v>
      </c>
      <c r="BB123" s="60">
        <f>BA123+SUM(N123:AZ123)</f>
        <v>1509</v>
      </c>
      <c r="BC123" s="56" t="str">
        <f>SpellNumber(L123,BB123)</f>
        <v>INR  One Thousand Five Hundred &amp; Nine  Only</v>
      </c>
      <c r="IA123" s="22">
        <v>11.01</v>
      </c>
      <c r="IB123" s="22" t="s">
        <v>146</v>
      </c>
      <c r="IC123" s="22" t="s">
        <v>221</v>
      </c>
      <c r="ID123" s="22">
        <v>41</v>
      </c>
      <c r="IE123" s="23" t="s">
        <v>148</v>
      </c>
      <c r="IF123" s="23"/>
      <c r="IG123" s="23"/>
      <c r="IH123" s="23"/>
      <c r="II123" s="23"/>
    </row>
    <row r="124" spans="1:243" s="22" customFormat="1" ht="28.5" customHeight="1">
      <c r="A124" s="70">
        <v>12.04</v>
      </c>
      <c r="B124" s="67" t="s">
        <v>138</v>
      </c>
      <c r="C124" s="39" t="s">
        <v>340</v>
      </c>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5"/>
      <c r="IA124" s="22">
        <v>11.02</v>
      </c>
      <c r="IB124" s="72" t="s">
        <v>147</v>
      </c>
      <c r="IC124" s="22" t="s">
        <v>222</v>
      </c>
      <c r="ID124" s="22">
        <v>41</v>
      </c>
      <c r="IE124" s="23" t="s">
        <v>148</v>
      </c>
      <c r="IF124" s="23"/>
      <c r="IG124" s="23"/>
      <c r="IH124" s="23"/>
      <c r="II124" s="23"/>
    </row>
    <row r="125" spans="1:55" ht="28.5">
      <c r="A125" s="66">
        <v>12.05</v>
      </c>
      <c r="B125" s="67" t="s">
        <v>139</v>
      </c>
      <c r="C125" s="39" t="s">
        <v>341</v>
      </c>
      <c r="D125" s="68">
        <v>1</v>
      </c>
      <c r="E125" s="69" t="s">
        <v>65</v>
      </c>
      <c r="F125" s="70">
        <v>590.48</v>
      </c>
      <c r="G125" s="40"/>
      <c r="H125" s="24"/>
      <c r="I125" s="47" t="s">
        <v>38</v>
      </c>
      <c r="J125" s="48">
        <f>IF(I125="Less(-)",-1,1)</f>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ROUND(total_amount_ba($B$2,$D$2,D125,F125,J125,K125,M125),0)</f>
        <v>590</v>
      </c>
      <c r="BB125" s="60">
        <f>BA125+SUM(N125:AZ125)</f>
        <v>590</v>
      </c>
      <c r="BC125" s="56" t="str">
        <f>SpellNumber(L125,BB125)</f>
        <v>INR  Five Hundred &amp; Ninety  Only</v>
      </c>
    </row>
    <row r="126" spans="1:55" ht="27.75" customHeight="1">
      <c r="A126" s="66">
        <v>12.06</v>
      </c>
      <c r="B126" s="67" t="s">
        <v>140</v>
      </c>
      <c r="C126" s="39" t="s">
        <v>342</v>
      </c>
      <c r="D126" s="73"/>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5"/>
    </row>
    <row r="127" spans="1:55" ht="15.75">
      <c r="A127" s="70">
        <v>12.07</v>
      </c>
      <c r="B127" s="67" t="s">
        <v>141</v>
      </c>
      <c r="C127" s="39" t="s">
        <v>343</v>
      </c>
      <c r="D127" s="68">
        <v>1</v>
      </c>
      <c r="E127" s="69" t="s">
        <v>65</v>
      </c>
      <c r="F127" s="70">
        <v>403.5</v>
      </c>
      <c r="G127" s="40"/>
      <c r="H127" s="24"/>
      <c r="I127" s="47" t="s">
        <v>38</v>
      </c>
      <c r="J127" s="48">
        <f>IF(I127="Less(-)",-1,1)</f>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ROUND(total_amount_ba($B$2,$D$2,D127,F127,J127,K127,M127),0)</f>
        <v>404</v>
      </c>
      <c r="BB127" s="60">
        <f>BA127+SUM(N127:AZ127)</f>
        <v>404</v>
      </c>
      <c r="BC127" s="56" t="str">
        <f>SpellNumber(L127,BB127)</f>
        <v>INR  Four Hundred &amp; Four  Only</v>
      </c>
    </row>
    <row r="128" spans="1:55" ht="216.75" customHeight="1">
      <c r="A128" s="66">
        <v>12.08</v>
      </c>
      <c r="B128" s="71" t="s">
        <v>300</v>
      </c>
      <c r="C128" s="39" t="s">
        <v>344</v>
      </c>
      <c r="D128" s="73"/>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5"/>
    </row>
    <row r="129" spans="1:55" ht="42.75">
      <c r="A129" s="66">
        <v>12.09</v>
      </c>
      <c r="B129" s="71" t="s">
        <v>301</v>
      </c>
      <c r="C129" s="39" t="s">
        <v>345</v>
      </c>
      <c r="D129" s="68">
        <v>1</v>
      </c>
      <c r="E129" s="69" t="s">
        <v>65</v>
      </c>
      <c r="F129" s="70">
        <v>1387.5</v>
      </c>
      <c r="G129" s="40"/>
      <c r="H129" s="24"/>
      <c r="I129" s="47" t="s">
        <v>38</v>
      </c>
      <c r="J129" s="48">
        <f>IF(I129="Less(-)",-1,1)</f>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ROUND(total_amount_ba($B$2,$D$2,D129,F129,J129,K129,M129),0)</f>
        <v>1388</v>
      </c>
      <c r="BB129" s="60">
        <f>BA129+SUM(N129:AZ129)</f>
        <v>1388</v>
      </c>
      <c r="BC129" s="56" t="str">
        <f>SpellNumber(L129,BB129)</f>
        <v>INR  One Thousand Three Hundred &amp; Eighty Eight  Only</v>
      </c>
    </row>
    <row r="130" spans="1:55" ht="57">
      <c r="A130" s="70">
        <v>12.1</v>
      </c>
      <c r="B130" s="67" t="s">
        <v>144</v>
      </c>
      <c r="C130" s="39" t="s">
        <v>346</v>
      </c>
      <c r="D130" s="73"/>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5"/>
    </row>
    <row r="131" spans="1:55" ht="28.5">
      <c r="A131" s="66">
        <v>12.11</v>
      </c>
      <c r="B131" s="67" t="s">
        <v>143</v>
      </c>
      <c r="C131" s="39" t="s">
        <v>347</v>
      </c>
      <c r="D131" s="68">
        <v>1</v>
      </c>
      <c r="E131" s="69" t="s">
        <v>65</v>
      </c>
      <c r="F131" s="70">
        <v>484.3</v>
      </c>
      <c r="G131" s="40"/>
      <c r="H131" s="24"/>
      <c r="I131" s="47" t="s">
        <v>38</v>
      </c>
      <c r="J131" s="48">
        <f>IF(I131="Less(-)",-1,1)</f>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484</v>
      </c>
      <c r="BB131" s="60">
        <f>BA131+SUM(N131:AZ131)</f>
        <v>484</v>
      </c>
      <c r="BC131" s="56" t="str">
        <f>SpellNumber(L131,BB131)</f>
        <v>INR  Four Hundred &amp; Eighty Four  Only</v>
      </c>
    </row>
    <row r="132" spans="1:55" ht="57">
      <c r="A132" s="66">
        <v>12.12</v>
      </c>
      <c r="B132" s="67" t="s">
        <v>302</v>
      </c>
      <c r="C132" s="39" t="s">
        <v>348</v>
      </c>
      <c r="D132" s="73"/>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5"/>
    </row>
    <row r="133" spans="1:55" ht="28.5">
      <c r="A133" s="70">
        <v>12.13</v>
      </c>
      <c r="B133" s="67" t="s">
        <v>303</v>
      </c>
      <c r="C133" s="39" t="s">
        <v>349</v>
      </c>
      <c r="D133" s="68">
        <v>1</v>
      </c>
      <c r="E133" s="69" t="s">
        <v>65</v>
      </c>
      <c r="F133" s="70">
        <v>466.46</v>
      </c>
      <c r="G133" s="40"/>
      <c r="H133" s="24"/>
      <c r="I133" s="47" t="s">
        <v>38</v>
      </c>
      <c r="J133" s="48">
        <f>IF(I133="Less(-)",-1,1)</f>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466</v>
      </c>
      <c r="BB133" s="60">
        <f>BA133+SUM(N133:AZ133)</f>
        <v>466</v>
      </c>
      <c r="BC133" s="56" t="str">
        <f>SpellNumber(L133,BB133)</f>
        <v>INR  Four Hundred &amp; Sixty Six  Only</v>
      </c>
    </row>
    <row r="134" spans="1:55" ht="57">
      <c r="A134" s="66">
        <v>12.14</v>
      </c>
      <c r="B134" s="67" t="s">
        <v>304</v>
      </c>
      <c r="C134" s="39" t="s">
        <v>350</v>
      </c>
      <c r="D134" s="68">
        <v>3.6</v>
      </c>
      <c r="E134" s="69" t="s">
        <v>74</v>
      </c>
      <c r="F134" s="70">
        <v>135.16</v>
      </c>
      <c r="G134" s="40"/>
      <c r="H134" s="24"/>
      <c r="I134" s="47" t="s">
        <v>38</v>
      </c>
      <c r="J134" s="48">
        <f>IF(I134="Less(-)",-1,1)</f>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487</v>
      </c>
      <c r="BB134" s="60">
        <f>BA134+SUM(N134:AZ134)</f>
        <v>487</v>
      </c>
      <c r="BC134" s="56" t="str">
        <f>SpellNumber(L134,BB134)</f>
        <v>INR  Four Hundred &amp; Eighty Seven  Only</v>
      </c>
    </row>
    <row r="135" spans="1:55" ht="15.75">
      <c r="A135" s="66">
        <v>13</v>
      </c>
      <c r="B135" s="67" t="s">
        <v>305</v>
      </c>
      <c r="C135" s="39" t="s">
        <v>351</v>
      </c>
      <c r="D135" s="73"/>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5"/>
    </row>
    <row r="136" spans="1:55" ht="171">
      <c r="A136" s="66">
        <v>13.01</v>
      </c>
      <c r="B136" s="67" t="s">
        <v>306</v>
      </c>
      <c r="C136" s="39" t="s">
        <v>352</v>
      </c>
      <c r="D136" s="73"/>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5"/>
    </row>
    <row r="137" spans="1:55" ht="28.5">
      <c r="A137" s="66">
        <v>13.02</v>
      </c>
      <c r="B137" s="67" t="s">
        <v>307</v>
      </c>
      <c r="C137" s="39" t="s">
        <v>353</v>
      </c>
      <c r="D137" s="68">
        <v>1</v>
      </c>
      <c r="E137" s="69" t="s">
        <v>65</v>
      </c>
      <c r="F137" s="70">
        <v>546.69</v>
      </c>
      <c r="G137" s="40"/>
      <c r="H137" s="24"/>
      <c r="I137" s="47" t="s">
        <v>38</v>
      </c>
      <c r="J137" s="48">
        <f>IF(I137="Less(-)",-1,1)</f>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547</v>
      </c>
      <c r="BB137" s="60">
        <f>BA137+SUM(N137:AZ137)</f>
        <v>547</v>
      </c>
      <c r="BC137" s="56" t="str">
        <f>SpellNumber(L137,BB137)</f>
        <v>INR  Five Hundred &amp; Forty Seven  Only</v>
      </c>
    </row>
    <row r="138" spans="1:55" ht="15.75">
      <c r="A138" s="66">
        <v>14</v>
      </c>
      <c r="B138" s="67" t="s">
        <v>240</v>
      </c>
      <c r="C138" s="39" t="s">
        <v>354</v>
      </c>
      <c r="D138" s="73"/>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5"/>
    </row>
    <row r="139" spans="1:55" ht="28.5">
      <c r="A139" s="66">
        <v>14.01</v>
      </c>
      <c r="B139" s="67" t="s">
        <v>308</v>
      </c>
      <c r="C139" s="39" t="s">
        <v>355</v>
      </c>
      <c r="D139" s="73"/>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5"/>
    </row>
    <row r="140" spans="1:55" ht="42.75">
      <c r="A140" s="66">
        <v>14.02</v>
      </c>
      <c r="B140" s="67" t="s">
        <v>309</v>
      </c>
      <c r="C140" s="39" t="s">
        <v>356</v>
      </c>
      <c r="D140" s="68">
        <v>0.41</v>
      </c>
      <c r="E140" s="69" t="s">
        <v>64</v>
      </c>
      <c r="F140" s="70">
        <v>6071.59</v>
      </c>
      <c r="G140" s="65">
        <v>20610</v>
      </c>
      <c r="H140" s="50"/>
      <c r="I140" s="51" t="s">
        <v>38</v>
      </c>
      <c r="J140" s="52">
        <f>IF(I140="Less(-)",-1,1)</f>
        <v>1</v>
      </c>
      <c r="K140" s="50" t="s">
        <v>39</v>
      </c>
      <c r="L140" s="50" t="s">
        <v>4</v>
      </c>
      <c r="M140" s="53"/>
      <c r="N140" s="50"/>
      <c r="O140" s="50"/>
      <c r="P140" s="54"/>
      <c r="Q140" s="50"/>
      <c r="R140" s="50"/>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42">
        <f>ROUND(total_amount_ba($B$2,$D$2,D140,F140,J140,K140,M140),0)</f>
        <v>2489</v>
      </c>
      <c r="BB140" s="55">
        <f>BA140+SUM(N140:AZ140)</f>
        <v>2489</v>
      </c>
      <c r="BC140" s="56" t="str">
        <f>SpellNumber(L140,BB140)</f>
        <v>INR  Two Thousand Four Hundred &amp; Eighty Nine  Only</v>
      </c>
    </row>
    <row r="141" spans="1:55" ht="28.5">
      <c r="A141" s="25" t="s">
        <v>46</v>
      </c>
      <c r="B141" s="26"/>
      <c r="C141" s="27"/>
      <c r="D141" s="43"/>
      <c r="E141" s="43"/>
      <c r="F141" s="43"/>
      <c r="G141" s="43"/>
      <c r="H141" s="61"/>
      <c r="I141" s="61"/>
      <c r="J141" s="61"/>
      <c r="K141" s="61"/>
      <c r="L141" s="6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63">
        <f>SUM(BA13:BA140)</f>
        <v>265941</v>
      </c>
      <c r="BB141" s="64">
        <f>SUM(BB13:BB140)</f>
        <v>265941</v>
      </c>
      <c r="BC141" s="56" t="str">
        <f>SpellNumber(L141,BB141)</f>
        <v>  Two Lakh Sixty Five Thousand Nine Hundred &amp; Forty One  Only</v>
      </c>
    </row>
    <row r="142" spans="1:55" ht="38.25" customHeight="1">
      <c r="A142" s="26" t="s">
        <v>47</v>
      </c>
      <c r="B142" s="28"/>
      <c r="C142" s="29"/>
      <c r="D142" s="30"/>
      <c r="E142" s="44" t="s">
        <v>54</v>
      </c>
      <c r="F142" s="45"/>
      <c r="G142" s="31"/>
      <c r="H142" s="32"/>
      <c r="I142" s="32"/>
      <c r="J142" s="32"/>
      <c r="K142" s="33"/>
      <c r="L142" s="34"/>
      <c r="M142" s="35"/>
      <c r="N142" s="36"/>
      <c r="O142" s="22"/>
      <c r="P142" s="22"/>
      <c r="Q142" s="22"/>
      <c r="R142" s="22"/>
      <c r="S142" s="22"/>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7">
        <f>IF(ISBLANK(F142),0,IF(E142="Excess (+)",ROUND(BA141+(BA141*F142),2),IF(E142="Less (-)",ROUND(BA141+(BA141*F142*(-1)),2),IF(E142="At Par",BA141,0))))</f>
        <v>0</v>
      </c>
      <c r="BB142" s="38">
        <f>ROUND(BA142,0)</f>
        <v>0</v>
      </c>
      <c r="BC142" s="21" t="str">
        <f>SpellNumber($E$2,BB142)</f>
        <v>INR Zero Only</v>
      </c>
    </row>
    <row r="143" spans="1:55" ht="18">
      <c r="A143" s="25" t="s">
        <v>48</v>
      </c>
      <c r="B143" s="25"/>
      <c r="C143" s="77" t="str">
        <f>SpellNumber($E$2,BB142)</f>
        <v>INR Zero Only</v>
      </c>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row>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sheetData>
  <sheetProtection password="9E83" sheet="1"/>
  <autoFilter ref="A11:BC143"/>
  <mergeCells count="74">
    <mergeCell ref="A9:BC9"/>
    <mergeCell ref="C143:BC143"/>
    <mergeCell ref="A1:L1"/>
    <mergeCell ref="A4:BC4"/>
    <mergeCell ref="A5:BC5"/>
    <mergeCell ref="A6:BC6"/>
    <mergeCell ref="A7:BC7"/>
    <mergeCell ref="B8:BC8"/>
    <mergeCell ref="D13:BC13"/>
    <mergeCell ref="D14:BC14"/>
    <mergeCell ref="D17:BC17"/>
    <mergeCell ref="D18:BC18"/>
    <mergeCell ref="D20:BC20"/>
    <mergeCell ref="D26:BC26"/>
    <mergeCell ref="D28:BC28"/>
    <mergeCell ref="D32:BC32"/>
    <mergeCell ref="D34:BC34"/>
    <mergeCell ref="D35:BC35"/>
    <mergeCell ref="D37:BC37"/>
    <mergeCell ref="D39:BC39"/>
    <mergeCell ref="D42:BC42"/>
    <mergeCell ref="D43:BC43"/>
    <mergeCell ref="D45:BC45"/>
    <mergeCell ref="D47:BC47"/>
    <mergeCell ref="D49:BC49"/>
    <mergeCell ref="D50:BC50"/>
    <mergeCell ref="D52:BC52"/>
    <mergeCell ref="D55:BC55"/>
    <mergeCell ref="D57:BC57"/>
    <mergeCell ref="D59:BC59"/>
    <mergeCell ref="D61:BC61"/>
    <mergeCell ref="D63:BC63"/>
    <mergeCell ref="D64:BC64"/>
    <mergeCell ref="D66:BC66"/>
    <mergeCell ref="D69:BC69"/>
    <mergeCell ref="D71:BC71"/>
    <mergeCell ref="D73:BC73"/>
    <mergeCell ref="D75:BC75"/>
    <mergeCell ref="D76:BC76"/>
    <mergeCell ref="D78:BC78"/>
    <mergeCell ref="D80:BC80"/>
    <mergeCell ref="D82:BC82"/>
    <mergeCell ref="D83:BC83"/>
    <mergeCell ref="D85:BC85"/>
    <mergeCell ref="D87:BC87"/>
    <mergeCell ref="D89:BC89"/>
    <mergeCell ref="D91:BC91"/>
    <mergeCell ref="D93:BC93"/>
    <mergeCell ref="D95:BC95"/>
    <mergeCell ref="D98:BC98"/>
    <mergeCell ref="D99:BC99"/>
    <mergeCell ref="D101:BC101"/>
    <mergeCell ref="D103:BC103"/>
    <mergeCell ref="D104:BC104"/>
    <mergeCell ref="D106:BC106"/>
    <mergeCell ref="D107:BC107"/>
    <mergeCell ref="D109:BC109"/>
    <mergeCell ref="D110:BC110"/>
    <mergeCell ref="D112:BC112"/>
    <mergeCell ref="D114:BC114"/>
    <mergeCell ref="D115:BC115"/>
    <mergeCell ref="D117:BC117"/>
    <mergeCell ref="D118:BC118"/>
    <mergeCell ref="D120:BC120"/>
    <mergeCell ref="D135:BC135"/>
    <mergeCell ref="D136:BC136"/>
    <mergeCell ref="D138:BC138"/>
    <mergeCell ref="D139:BC139"/>
    <mergeCell ref="D121:BC121"/>
    <mergeCell ref="D124:BC124"/>
    <mergeCell ref="D126:BC126"/>
    <mergeCell ref="D128:BC128"/>
    <mergeCell ref="D130:BC130"/>
    <mergeCell ref="D132:BC13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2">
      <formula1>IF(E142="Select",-1,IF(E142="At Par",0,0))</formula1>
      <formula2>IF(E142="Select",-1,IF(E142="At Par",0,0.99))</formula2>
    </dataValidation>
    <dataValidation type="list" allowBlank="1" showErrorMessage="1" sqref="E14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2">
      <formula1>0</formula1>
      <formula2>99.9</formula2>
    </dataValidation>
    <dataValidation type="list" allowBlank="1" showErrorMessage="1" sqref="D13:D14 K15:K16 D17:D18 K19 D20 K21:K25 D26 K27 D28 K29:K31 D32 K33 D34:D35 K36 D37 K38 D39 K40:K41 D42:D43 K44 D45 K46 D47 K48 D49:D50 K51 D52 K53:K54 D55 K56 D57 K58 D59 K60 D61 K62 D63:D64 K65 D66 K67:K68 D69 K70 D71 K72 D73 K74 D75:D76 K77 D78 K79 D80 K81 D82:D83 K84 D85 K86 D87 K88 D89 K90 D91 K92 D93 K94 D95 K96:K97 D98:D99 K100 D101 K102 D103:D104 K105 D106:D107 K108 D109:D110 K111 D112 K113 D114:D115 K116 D117:D118 K119 D120:D121 K122:K123 D124 K125 D126 K127 D128 K129 D130 K131 D132 K133:K134 D135:D136 K137 D138:D139 K14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5 G27:H27 G29:H31 G33:H33 G36:H36 G38:H38 G40:H41 G44:H44 G46:H46 G48:H48 G51:H51 G53:H54 G56:H56 G58:H58 G60:H60 G62:H62 G65:H65 G67:H68 G70:H70 G72:H72 G74:H74 G77:H77 G79:H79 G81:H81 G84:H84 G86:H86 G88:H88 G90:H90 G92:H92 G94:H94 G96:H97 G100:H100 G102:H102 G105:H105 G108:H108 G111:H111 G113:H113 G116:H116 G119:H119 G122:H123 G125:H125 G127:H127 G129:H129 G131:H131 G133:H134 G137:H137 G140:H140">
      <formula1>0</formula1>
      <formula2>999999999999999</formula2>
    </dataValidation>
    <dataValidation allowBlank="1" showInputMessage="1" showErrorMessage="1" promptTitle="Addition / Deduction" prompt="Please Choose the correct One" sqref="J15:J16 J19 J21:J25 J27 J29:J31 J33 J36 J38 J40:J41 J44 J46 J48 J51 J53:J54 J56 J58 J60 J62 J65 J67:J68 J70 J72 J74 J77 J79 J81 J84 J86 J88 J90 J92 J94 J96:J97 J100 J102 J105 J108 J111 J113 J116 J119 J122:J123 J125 J127 J129 J131 J133:J134 J137 J140">
      <formula1>0</formula1>
      <formula2>0</formula2>
    </dataValidation>
    <dataValidation type="list" showErrorMessage="1" sqref="I15:I16 I19 I21:I25 I27 I29:I31 I33 I36 I38 I40:I41 I44 I46 I48 I51 I53:I54 I56 I58 I60 I62 I65 I67:I68 I70 I72 I74 I77 I79 I81 I84 I86 I88 I90 I92 I94 I96:I97 I100 I102 I105 I108 I111 I113 I116 I119 I122:I123 I125 I127 I129 I131 I133:I134 I137 I1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5 N27:O27 N29:O31 N33:O33 N36:O36 N38:O38 N40:O41 N44:O44 N46:O46 N48:O48 N51:O51 N53:O54 N56:O56 N58:O58 N60:O60 N62:O62 N65:O65 N67:O68 N70:O70 N72:O72 N74:O74 N77:O77 N79:O79 N81:O81 N84:O84 N86:O86 N88:O88 N90:O90 N92:O92 N94:O94 N96:O97 N100:O100 N102:O102 N105:O105 N108:O108 N111:O111 N113:O113 N116:O116 N119:O119 N122:O123 N125:O125 N127:O127 N129:O129 N131:O131 N133:O134 N137:O137 N140:O1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R25 R27 R29:R31 R33 R36 R38 R40:R41 R44 R46 R48 R51 R53:R54 R56 R58 R60 R62 R65 R67:R68 R70 R72 R74 R77 R79 R81 R84 R86 R88 R90 R92 R94 R96:R97 R100 R102 R105 R108 R111 R113 R116 R119 R122:R123 R125 R127 R129 R131 R133:R134 R137 R1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Q25 Q27 Q29:Q31 Q33 Q36 Q38 Q40:Q41 Q44 Q46 Q48 Q51 Q53:Q54 Q56 Q58 Q60 Q62 Q65 Q67:Q68 Q70 Q72 Q74 Q77 Q79 Q81 Q84 Q86 Q88 Q90 Q92 Q94 Q96:Q97 Q100 Q102 Q105 Q108 Q111 Q113 Q116 Q119 Q122:Q123 Q125 Q127 Q129 Q131 Q133:Q134 Q137 Q1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M25 M27 M29:M31 M33 M36 M38 M40:M41 M44 M46 M48 M51 M53:M54 M56 M58 M60 M62 M65 M67:M68 M70 M72 M74 M77 M79 M81 M84 M86 M88 M90 M92 M94 M96:M97 M100 M102 M105 M108 M111 M113 M116 M119 M122:M123 M125 M127 M129 M131 M133:M134 M137 M140">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9 D21:D25 D27 D29:D31 D33 D36 D38 D40:D41 D44 D46 D48 D51 D53:D54 D56 D58 D60 D62 D65 D67:D68 D70 D72 D74 D77 D79 D81 D84 D86 D88 D90 D92 D94 D96:D97 D100 D102 D105 D108 D111 D113 D116 D119 D122:D123 D125 D127 D129 D131 D133:D134 D137 D14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 F21:F25 F27 F29:F31 F33 F36 F38 F40:F41 F44 F46 F48 F51 F53:F54 F56 F58 F60 F62 F65 F67:F68 F70 F72 F74 F77 F79 F81 F84 F86 F88 F90 F92 F94 F96:F97 F100 F102 F105 F108 F111 F113 F116 F119 F122:F123 F125 F127 F129 F131 F133:F134 F137 F140">
      <formula1>0</formula1>
      <formula2>999999999999999</formula2>
    </dataValidation>
    <dataValidation type="list" allowBlank="1" showInputMessage="1" showErrorMessage="1" sqref="L13:L140">
      <formula1>"INR"</formula1>
    </dataValidation>
    <dataValidation allowBlank="1" showInputMessage="1" showErrorMessage="1" promptTitle="Itemcode/Make" prompt="Please enter text" sqref="C13:C140">
      <formula1>0</formula1>
      <formula2>0</formula2>
    </dataValidation>
    <dataValidation type="decimal" allowBlank="1" showInputMessage="1" showErrorMessage="1" errorTitle="Invalid Entry" error="Only Numeric Values are allowed. " sqref="A13:A140">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2021-11-15T11:02:42Z</cp:lastPrinted>
  <dcterms:created xsi:type="dcterms:W3CDTF">2009-01-30T06:42:42Z</dcterms:created>
  <dcterms:modified xsi:type="dcterms:W3CDTF">2021-11-15T11:06:41Z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