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<sst xmlns="http://schemas.openxmlformats.org/spreadsheetml/2006/main" count="483" uniqueCount="172">
  <si>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</si>
  <si>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</si>
  <si>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</si>
  <si>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</si>
  <si>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</si>
  <si>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</si>
  <si>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</si>
  <si>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</si>
  <si>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</si>
  <si>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</si>
  <si>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</si>
  <si>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</si>
  <si>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</si>
  <si>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</si>
  <si>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</si>
  <si>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</si>
  <si>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</si>
  <si>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</si>
  <si>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</si>
  <si>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</si>
  <si>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</si>
  <si>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</si>
  <si>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</si>
  <si>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</si>
  <si>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</si>
  <si>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</si>
  <si>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</si>
  <si>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</si>
  <si>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</si>
  <si>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</si>
  <si>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</si>
  <si>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</si>
  <si>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</si>
  <si>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</si>
  <si>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</si>
  <si>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</si>
  <si>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</si>
  <si>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</si>
  <si>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</si>
  <si>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</si>
  <si>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</si>
  <si>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</si>
  <si>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</si>
  <si>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</si>
  <si>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</si>
  <si>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</si>
  <si>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</si>
  <si>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</si>
  <si>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</si>
  <si>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</si>
  <si>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</si>
  <si>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</si>
  <si>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</si>
  <si>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</si>
  <si>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</si>
  <si>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</si>
  <si>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</si>
  <si>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</si>
  <si>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</si>
  <si>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</si>
  <si>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</si>
  <si>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</si>
  <si>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</si>
  <si>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</si>
  <si>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</si>
  <si>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</si>
  <si>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</si>
  <si>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Tender Inviting Authority: Superintending Engineer, IWD, IIT, Kanpur</t>
  </si>
  <si>
    <t>Two or more coats on new work</t>
  </si>
  <si>
    <t>MINOR CIVIL MAINTENANCE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</si>
  <si>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</si>
  <si>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</si>
  <si>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</si>
  <si>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</si>
  <si>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</si>
  <si>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</si>
  <si>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</si>
  <si>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</si>
  <si>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</si>
  <si>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SANITARY INSTALLATIONS</t>
  </si>
  <si>
    <t>Providing and fixing P.V.C. waste pipe for sink or wash basin including P.V.C. waste fittings complete.</t>
  </si>
  <si>
    <t>Flexible pipe</t>
  </si>
  <si>
    <t>WATER SUPPLY</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</si>
  <si>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</si>
  <si>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</si>
  <si>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</si>
  <si>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</si>
  <si>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</si>
  <si>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</si>
  <si>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</si>
  <si>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</si>
  <si>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</si>
  <si>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</si>
  <si>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</si>
  <si>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</si>
  <si>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</si>
  <si>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</si>
  <si>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</si>
  <si>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</si>
  <si>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</si>
  <si>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</si>
  <si>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</si>
  <si>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</si>
  <si>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</si>
  <si>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</si>
  <si>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</si>
  <si>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</si>
  <si>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</si>
  <si>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</si>
  <si>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</si>
  <si>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</si>
  <si>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</si>
  <si>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</si>
  <si>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</si>
  <si>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</si>
  <si>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</si>
  <si>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</si>
  <si>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</si>
  <si>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</si>
  <si>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</si>
  <si>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</si>
  <si>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</si>
  <si>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</si>
  <si>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</si>
  <si>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</si>
  <si>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</si>
  <si>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</si>
  <si>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</si>
  <si>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</si>
  <si>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</si>
  <si>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</si>
  <si>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</si>
  <si>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CARRIAGE OF MATERIALS</t>
  </si>
  <si>
    <t>By Mechanical Transport including loading,unloading and stacking</t>
  </si>
  <si>
    <t>Lime, moorum, building rubbish Lead - 2 km</t>
  </si>
  <si>
    <t>Removing white or colour wash by scrapping and sand papering and preparing the surface smooth including necessary repairs to scratches etc. complete</t>
  </si>
  <si>
    <t>Contract No:   28/Civil/D2/2021-22/01</t>
  </si>
  <si>
    <t>Name of Work: Carrying out miscellaneous civil work such as painting, white washing of green room,toilet lobby of community hall building incompliance to convocation 2021 .</t>
  </si>
  <si>
    <t>Pointing on brick work or brick flooring with cement mortar 1:3 (1 cement : 3 fine sand):</t>
  </si>
  <si>
    <t>Flush / Ruled/ Struck or weathered pointing</t>
  </si>
  <si>
    <t>Wall painting with acrylic emulsion paint of approved brand and manufacture to give an even shade :</t>
  </si>
  <si>
    <t>French spirit polishing :</t>
  </si>
  <si>
    <t>Two or more coats on new works including a coat of wood filler</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</si>
  <si>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</si>
  <si>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</si>
  <si>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</si>
  <si>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</si>
  <si>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Wall painting with plastic emulsion paint of approved brand and manufacture to give an even shade:</t>
  </si>
  <si>
    <t>Renewing glass panes, with wooden fillets wherever necessary:</t>
  </si>
  <si>
    <t>Float glass panes of nominal thickness 5 mm (weight not less than 12.5kg/sqm)</t>
  </si>
  <si>
    <t>Raking out joints in lime or cement mortar and preparing the surface for re-pointing or replastering, including disposal of rubbish to the dumping ground, all complete as per direction of Engineer-in-Charge.</t>
  </si>
  <si>
    <t>Demolishing brick work manually/ by mechanical means including stacking of serviceable material and disposal of unserviceable material within 50 metres lead as per direction of Engineer-in-charge.</t>
  </si>
  <si>
    <t>In cement mortar</t>
  </si>
  <si>
    <t>Removing mortar from bricks and cleaning bricks including stacking within a lead of 50 m (stacks of cleaned bricks shall be measured):</t>
  </si>
  <si>
    <t>From brick work in cement mortar</t>
  </si>
  <si>
    <t>Providing and fixing solid plastic seat with lid for pedestal type W.C. pan complete :</t>
  </si>
  <si>
    <t>White solid plastic seat with lid</t>
  </si>
  <si>
    <t>40 mm dia</t>
  </si>
  <si>
    <t>Providing and fixing toilet paper holder :</t>
  </si>
  <si>
    <t>C.P. brass</t>
  </si>
  <si>
    <t>Providing and fixing ball valve (brass) of approved quality, High or low pressure, with plastic floats complete :</t>
  </si>
  <si>
    <t>25 mm nominal bore</t>
  </si>
  <si>
    <t>Providing and fixing G.I. Union in G.I. pipe including cutting and threading the pipe and making long screws etc. complete (New work)  :</t>
  </si>
  <si>
    <t>40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</si>
  <si>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</si>
  <si>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</si>
  <si>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</si>
  <si>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</si>
  <si>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 xml:space="preserve">"""Providing and fixing C.P. grating with or without hole for waste pipe for floor/ nahani trap 100 mm dia. weight not less than 100 grams.""
"
</t>
  </si>
  <si>
    <t xml:space="preserve">Brick on edge flooring with old available bricks of class designation 7.5 on a bed of 12 mm cement mortar, including filling the joints with same mortar, with common burnt clay non modular bricks:
1:6 (1cement : 6 coarse sand)
</t>
  </si>
  <si>
    <t>1000 Nos</t>
  </si>
  <si>
    <t>per litre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</si>
</sst>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2"/>
  <sheetViews>
    <sheetView showGridLines="0" zoomScale="85" zoomScaleNormal="85" zoomScalePageLayoutView="0" workbookViewId="0" topLeftCell="A1">
      <selection activeCell="F71" sqref="F7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67</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137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136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132</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132</v>
      </c>
      <c r="IC13" s="22" t="s">
        <v>55</v>
      </c>
      <c r="IE13" s="23"/>
      <c r="IF13" s="23" t="s">
        <v>34</v>
      </c>
      <c r="IG13" s="23" t="s">
        <v>35</v>
      </c>
      <c r="IH13" s="23">
        <v>10</v>
      </c>
      <c r="II13" s="23" t="s">
        <v>36</v>
      </c>
    </row>
    <row r="14" spans="1:243" s="22" customFormat="1" ht="28.5">
      <c r="A14" s="59">
        <v>1.01</v>
      </c>
      <c r="B14" s="64" t="s">
        <v>133</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133</v>
      </c>
      <c r="IC14" s="22" t="s">
        <v>56</v>
      </c>
      <c r="IE14" s="23"/>
      <c r="IF14" s="23" t="s">
        <v>40</v>
      </c>
      <c r="IG14" s="23" t="s">
        <v>35</v>
      </c>
      <c r="IH14" s="23">
        <v>123.223</v>
      </c>
      <c r="II14" s="23" t="s">
        <v>37</v>
      </c>
    </row>
    <row r="15" spans="1:243" s="22" customFormat="1" ht="28.5">
      <c r="A15" s="59">
        <v>1.02</v>
      </c>
      <c r="B15" s="60" t="s">
        <v>134</v>
      </c>
      <c r="C15" s="39" t="s">
        <v>57</v>
      </c>
      <c r="D15" s="61">
        <v>20</v>
      </c>
      <c r="E15" s="62" t="s">
        <v>64</v>
      </c>
      <c r="F15" s="63">
        <v>104.81</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2096</v>
      </c>
      <c r="BB15" s="54">
        <f aca="true" t="shared" si="2" ref="BB14:BB45">BA15+SUM(N15:AZ15)</f>
        <v>2096</v>
      </c>
      <c r="BC15" s="50" t="str">
        <f aca="true" t="shared" si="3" ref="BC14:BC45">SpellNumber(L15,BB15)</f>
        <v>INR  Two Thousand  &amp;Ninety Six  Only</v>
      </c>
      <c r="IA15" s="22">
        <v>1.02</v>
      </c>
      <c r="IB15" s="22" t="s">
        <v>134</v>
      </c>
      <c r="IC15" s="22" t="s">
        <v>57</v>
      </c>
      <c r="ID15" s="22">
        <v>20</v>
      </c>
      <c r="IE15" s="23" t="s">
        <v>64</v>
      </c>
      <c r="IF15" s="23" t="s">
        <v>41</v>
      </c>
      <c r="IG15" s="23" t="s">
        <v>42</v>
      </c>
      <c r="IH15" s="23">
        <v>213</v>
      </c>
      <c r="II15" s="23" t="s">
        <v>37</v>
      </c>
    </row>
    <row r="16" spans="1:243" s="22" customFormat="1" ht="15.75">
      <c r="A16" s="59">
        <v>2</v>
      </c>
      <c r="B16" s="60" t="s">
        <v>53</v>
      </c>
      <c r="C16" s="39" t="s">
        <v>84</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53</v>
      </c>
      <c r="IC16" s="22" t="s">
        <v>84</v>
      </c>
      <c r="IE16" s="23"/>
      <c r="IF16" s="23"/>
      <c r="IG16" s="23"/>
      <c r="IH16" s="23"/>
      <c r="II16" s="23"/>
    </row>
    <row r="17" spans="1:243" s="22" customFormat="1" ht="32.25" customHeight="1">
      <c r="A17" s="59">
        <v>2.01</v>
      </c>
      <c r="B17" s="60" t="s">
        <v>138</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138</v>
      </c>
      <c r="IC17" s="22" t="s">
        <v>58</v>
      </c>
      <c r="IE17" s="23"/>
      <c r="IF17" s="23"/>
      <c r="IG17" s="23"/>
      <c r="IH17" s="23"/>
      <c r="II17" s="23"/>
    </row>
    <row r="18" spans="1:243" s="22" customFormat="1" ht="22.5" customHeight="1">
      <c r="A18" s="59">
        <v>2.02</v>
      </c>
      <c r="B18" s="60" t="s">
        <v>139</v>
      </c>
      <c r="C18" s="39" t="s">
        <v>85</v>
      </c>
      <c r="D18" s="61">
        <v>211.89</v>
      </c>
      <c r="E18" s="62" t="s">
        <v>52</v>
      </c>
      <c r="F18" s="63">
        <v>167.95</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35587</v>
      </c>
      <c r="BB18" s="54">
        <f t="shared" si="2"/>
        <v>35587</v>
      </c>
      <c r="BC18" s="50" t="str">
        <f t="shared" si="3"/>
        <v>INR  Thirty Five Thousand Five Hundred &amp; Eighty Seven  Only</v>
      </c>
      <c r="IA18" s="22">
        <v>2.02</v>
      </c>
      <c r="IB18" s="22" t="s">
        <v>139</v>
      </c>
      <c r="IC18" s="22" t="s">
        <v>85</v>
      </c>
      <c r="ID18" s="22">
        <v>211.89</v>
      </c>
      <c r="IE18" s="23" t="s">
        <v>52</v>
      </c>
      <c r="IF18" s="23"/>
      <c r="IG18" s="23"/>
      <c r="IH18" s="23"/>
      <c r="II18" s="23"/>
    </row>
    <row r="19" spans="1:243" s="22" customFormat="1" ht="85.5">
      <c r="A19" s="59">
        <v>2.03</v>
      </c>
      <c r="B19" s="60" t="s">
        <v>70</v>
      </c>
      <c r="C19" s="39" t="s">
        <v>86</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2.03</v>
      </c>
      <c r="IB19" s="22" t="s">
        <v>70</v>
      </c>
      <c r="IC19" s="22" t="s">
        <v>86</v>
      </c>
      <c r="IE19" s="23"/>
      <c r="IF19" s="23"/>
      <c r="IG19" s="23"/>
      <c r="IH19" s="23"/>
      <c r="II19" s="23"/>
    </row>
    <row r="20" spans="1:243" s="22" customFormat="1" ht="15.75" customHeight="1">
      <c r="A20" s="59">
        <v>2.04</v>
      </c>
      <c r="B20" s="60" t="s">
        <v>68</v>
      </c>
      <c r="C20" s="39" t="s">
        <v>59</v>
      </c>
      <c r="D20" s="61">
        <v>70</v>
      </c>
      <c r="E20" s="62" t="s">
        <v>52</v>
      </c>
      <c r="F20" s="63">
        <v>76.41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5349</v>
      </c>
      <c r="BB20" s="54">
        <f t="shared" si="2"/>
        <v>5349</v>
      </c>
      <c r="BC20" s="50" t="str">
        <f t="shared" si="3"/>
        <v>INR  Five Thousand Three Hundred &amp; Forty Nine  Only</v>
      </c>
      <c r="IA20" s="22">
        <v>2.04</v>
      </c>
      <c r="IB20" s="22" t="s">
        <v>68</v>
      </c>
      <c r="IC20" s="22" t="s">
        <v>59</v>
      </c>
      <c r="ID20" s="22">
        <v>70</v>
      </c>
      <c r="IE20" s="23" t="s">
        <v>52</v>
      </c>
      <c r="IF20" s="23" t="s">
        <v>34</v>
      </c>
      <c r="IG20" s="23" t="s">
        <v>43</v>
      </c>
      <c r="IH20" s="23">
        <v>10</v>
      </c>
      <c r="II20" s="23" t="s">
        <v>37</v>
      </c>
    </row>
    <row r="21" spans="1:243" s="22" customFormat="1" ht="42.75">
      <c r="A21" s="59">
        <v>2.05</v>
      </c>
      <c r="B21" s="60" t="s">
        <v>140</v>
      </c>
      <c r="C21" s="39" t="s">
        <v>87</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2.05</v>
      </c>
      <c r="IB21" s="22" t="s">
        <v>140</v>
      </c>
      <c r="IC21" s="22" t="s">
        <v>87</v>
      </c>
      <c r="IE21" s="23"/>
      <c r="IF21" s="23"/>
      <c r="IG21" s="23"/>
      <c r="IH21" s="23"/>
      <c r="II21" s="23"/>
    </row>
    <row r="22" spans="1:243" s="22" customFormat="1" ht="28.5">
      <c r="A22" s="59">
        <v>2.06</v>
      </c>
      <c r="B22" s="60" t="s">
        <v>68</v>
      </c>
      <c r="C22" s="39" t="s">
        <v>60</v>
      </c>
      <c r="D22" s="61">
        <v>25</v>
      </c>
      <c r="E22" s="62" t="s">
        <v>52</v>
      </c>
      <c r="F22" s="63">
        <v>112.8</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2820</v>
      </c>
      <c r="BB22" s="54">
        <f t="shared" si="2"/>
        <v>2820</v>
      </c>
      <c r="BC22" s="50" t="str">
        <f t="shared" si="3"/>
        <v>INR  Two Thousand Eight Hundred &amp; Twenty  Only</v>
      </c>
      <c r="IA22" s="22">
        <v>2.06</v>
      </c>
      <c r="IB22" s="22" t="s">
        <v>68</v>
      </c>
      <c r="IC22" s="22" t="s">
        <v>60</v>
      </c>
      <c r="ID22" s="22">
        <v>25</v>
      </c>
      <c r="IE22" s="23" t="s">
        <v>52</v>
      </c>
      <c r="IF22" s="23" t="s">
        <v>40</v>
      </c>
      <c r="IG22" s="23" t="s">
        <v>35</v>
      </c>
      <c r="IH22" s="23">
        <v>123.223</v>
      </c>
      <c r="II22" s="23" t="s">
        <v>37</v>
      </c>
    </row>
    <row r="23" spans="1:243" s="22" customFormat="1" ht="15.75">
      <c r="A23" s="59">
        <v>2.07</v>
      </c>
      <c r="B23" s="60" t="s">
        <v>141</v>
      </c>
      <c r="C23" s="39" t="s">
        <v>88</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2.07</v>
      </c>
      <c r="IB23" s="22" t="s">
        <v>141</v>
      </c>
      <c r="IC23" s="22" t="s">
        <v>88</v>
      </c>
      <c r="IE23" s="23"/>
      <c r="IF23" s="23" t="s">
        <v>44</v>
      </c>
      <c r="IG23" s="23" t="s">
        <v>45</v>
      </c>
      <c r="IH23" s="23">
        <v>10</v>
      </c>
      <c r="II23" s="23" t="s">
        <v>37</v>
      </c>
    </row>
    <row r="24" spans="1:243" s="22" customFormat="1" ht="28.5">
      <c r="A24" s="59">
        <v>2.08</v>
      </c>
      <c r="B24" s="60" t="s">
        <v>142</v>
      </c>
      <c r="C24" s="39" t="s">
        <v>89</v>
      </c>
      <c r="D24" s="61">
        <v>2</v>
      </c>
      <c r="E24" s="62" t="s">
        <v>52</v>
      </c>
      <c r="F24" s="63">
        <v>307.89</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616</v>
      </c>
      <c r="BB24" s="54">
        <f t="shared" si="2"/>
        <v>616</v>
      </c>
      <c r="BC24" s="50" t="str">
        <f t="shared" si="3"/>
        <v>INR  Six Hundred &amp; Sixteen  Only</v>
      </c>
      <c r="IA24" s="22">
        <v>2.08</v>
      </c>
      <c r="IB24" s="22" t="s">
        <v>142</v>
      </c>
      <c r="IC24" s="22" t="s">
        <v>89</v>
      </c>
      <c r="ID24" s="22">
        <v>2</v>
      </c>
      <c r="IE24" s="23" t="s">
        <v>52</v>
      </c>
      <c r="IF24" s="23"/>
      <c r="IG24" s="23"/>
      <c r="IH24" s="23"/>
      <c r="II24" s="23"/>
    </row>
    <row r="25" spans="1:243" s="22" customFormat="1" ht="85.5">
      <c r="A25" s="59">
        <v>2.09</v>
      </c>
      <c r="B25" s="60" t="s">
        <v>72</v>
      </c>
      <c r="C25" s="39" t="s">
        <v>90</v>
      </c>
      <c r="D25" s="61">
        <v>95</v>
      </c>
      <c r="E25" s="62" t="s">
        <v>52</v>
      </c>
      <c r="F25" s="63">
        <v>100.96</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9591</v>
      </c>
      <c r="BB25" s="54">
        <f t="shared" si="2"/>
        <v>9591</v>
      </c>
      <c r="BC25" s="50" t="str">
        <f t="shared" si="3"/>
        <v>INR  Nine Thousand Five Hundred &amp; Ninety One  Only</v>
      </c>
      <c r="IA25" s="22">
        <v>2.09</v>
      </c>
      <c r="IB25" s="22" t="s">
        <v>72</v>
      </c>
      <c r="IC25" s="22" t="s">
        <v>90</v>
      </c>
      <c r="ID25" s="22">
        <v>95</v>
      </c>
      <c r="IE25" s="23" t="s">
        <v>52</v>
      </c>
      <c r="IF25" s="23" t="s">
        <v>41</v>
      </c>
      <c r="IG25" s="23" t="s">
        <v>42</v>
      </c>
      <c r="IH25" s="23">
        <v>213</v>
      </c>
      <c r="II25" s="23" t="s">
        <v>37</v>
      </c>
    </row>
    <row r="26" spans="1:243" s="22" customFormat="1" ht="28.5">
      <c r="A26" s="59">
        <v>2.1</v>
      </c>
      <c r="B26" s="60" t="s">
        <v>143</v>
      </c>
      <c r="C26" s="39" t="s">
        <v>91</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2.1</v>
      </c>
      <c r="IB26" s="22" t="s">
        <v>143</v>
      </c>
      <c r="IC26" s="22" t="s">
        <v>91</v>
      </c>
      <c r="IE26" s="23"/>
      <c r="IF26" s="23"/>
      <c r="IG26" s="23"/>
      <c r="IH26" s="23"/>
      <c r="II26" s="23"/>
    </row>
    <row r="27" spans="1:243" s="22" customFormat="1" ht="28.5">
      <c r="A27" s="59">
        <v>2.11</v>
      </c>
      <c r="B27" s="60" t="s">
        <v>144</v>
      </c>
      <c r="C27" s="39" t="s">
        <v>92</v>
      </c>
      <c r="D27" s="61">
        <v>20</v>
      </c>
      <c r="E27" s="62" t="s">
        <v>52</v>
      </c>
      <c r="F27" s="63">
        <v>14.68</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294</v>
      </c>
      <c r="BB27" s="54">
        <f t="shared" si="2"/>
        <v>294</v>
      </c>
      <c r="BC27" s="50" t="str">
        <f t="shared" si="3"/>
        <v>INR  Two Hundred &amp; Ninety Four  Only</v>
      </c>
      <c r="IA27" s="22">
        <v>2.11</v>
      </c>
      <c r="IB27" s="22" t="s">
        <v>144</v>
      </c>
      <c r="IC27" s="22" t="s">
        <v>92</v>
      </c>
      <c r="ID27" s="22">
        <v>20</v>
      </c>
      <c r="IE27" s="23" t="s">
        <v>52</v>
      </c>
      <c r="IF27" s="23"/>
      <c r="IG27" s="23"/>
      <c r="IH27" s="23"/>
      <c r="II27" s="23"/>
    </row>
    <row r="28" spans="1:243" s="22" customFormat="1" ht="71.25">
      <c r="A28" s="59">
        <v>2.12</v>
      </c>
      <c r="B28" s="60" t="s">
        <v>135</v>
      </c>
      <c r="C28" s="39" t="s">
        <v>93</v>
      </c>
      <c r="D28" s="61">
        <v>20</v>
      </c>
      <c r="E28" s="62" t="s">
        <v>52</v>
      </c>
      <c r="F28" s="63">
        <v>12.45</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249</v>
      </c>
      <c r="BB28" s="54">
        <f t="shared" si="2"/>
        <v>249</v>
      </c>
      <c r="BC28" s="50" t="str">
        <f t="shared" si="3"/>
        <v>INR  Two Hundred &amp; Forty Nine  Only</v>
      </c>
      <c r="IA28" s="22">
        <v>2.12</v>
      </c>
      <c r="IB28" s="22" t="s">
        <v>135</v>
      </c>
      <c r="IC28" s="22" t="s">
        <v>93</v>
      </c>
      <c r="ID28" s="22">
        <v>20</v>
      </c>
      <c r="IE28" s="23" t="s">
        <v>52</v>
      </c>
      <c r="IF28" s="23"/>
      <c r="IG28" s="23"/>
      <c r="IH28" s="23"/>
      <c r="II28" s="23"/>
    </row>
    <row r="29" spans="1:243" s="22" customFormat="1" ht="71.25">
      <c r="A29" s="59">
        <v>2.13</v>
      </c>
      <c r="B29" s="60" t="s">
        <v>145</v>
      </c>
      <c r="C29" s="39" t="s">
        <v>94</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2.13</v>
      </c>
      <c r="IB29" s="22" t="s">
        <v>145</v>
      </c>
      <c r="IC29" s="22" t="s">
        <v>94</v>
      </c>
      <c r="IE29" s="23"/>
      <c r="IF29" s="23"/>
      <c r="IG29" s="23"/>
      <c r="IH29" s="23"/>
      <c r="II29" s="23"/>
    </row>
    <row r="30" spans="1:243" s="22" customFormat="1" ht="28.5">
      <c r="A30" s="59">
        <v>2.14</v>
      </c>
      <c r="B30" s="60" t="s">
        <v>146</v>
      </c>
      <c r="C30" s="39" t="s">
        <v>61</v>
      </c>
      <c r="D30" s="61">
        <v>693</v>
      </c>
      <c r="E30" s="62" t="s">
        <v>52</v>
      </c>
      <c r="F30" s="63">
        <v>47.61</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32994</v>
      </c>
      <c r="BB30" s="54">
        <f t="shared" si="2"/>
        <v>32994</v>
      </c>
      <c r="BC30" s="50" t="str">
        <f t="shared" si="3"/>
        <v>INR  Thirty Two Thousand Nine Hundred &amp; Ninety Four  Only</v>
      </c>
      <c r="IA30" s="22">
        <v>2.14</v>
      </c>
      <c r="IB30" s="22" t="s">
        <v>146</v>
      </c>
      <c r="IC30" s="22" t="s">
        <v>61</v>
      </c>
      <c r="ID30" s="22">
        <v>693</v>
      </c>
      <c r="IE30" s="23" t="s">
        <v>52</v>
      </c>
      <c r="IF30" s="23"/>
      <c r="IG30" s="23"/>
      <c r="IH30" s="23"/>
      <c r="II30" s="23"/>
    </row>
    <row r="31" spans="1:243" s="22" customFormat="1" ht="75.75" customHeight="1">
      <c r="A31" s="59">
        <v>2.15</v>
      </c>
      <c r="B31" s="60" t="s">
        <v>73</v>
      </c>
      <c r="C31" s="39" t="s">
        <v>95</v>
      </c>
      <c r="D31" s="61">
        <v>95</v>
      </c>
      <c r="E31" s="62" t="s">
        <v>52</v>
      </c>
      <c r="F31" s="63">
        <v>16</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1520</v>
      </c>
      <c r="BB31" s="54">
        <f t="shared" si="2"/>
        <v>1520</v>
      </c>
      <c r="BC31" s="50" t="str">
        <f t="shared" si="3"/>
        <v>INR  One Thousand Five Hundred &amp; Twenty  Only</v>
      </c>
      <c r="IA31" s="22">
        <v>2.15</v>
      </c>
      <c r="IB31" s="22" t="s">
        <v>73</v>
      </c>
      <c r="IC31" s="22" t="s">
        <v>95</v>
      </c>
      <c r="ID31" s="22">
        <v>95</v>
      </c>
      <c r="IE31" s="23" t="s">
        <v>52</v>
      </c>
      <c r="IF31" s="23"/>
      <c r="IG31" s="23"/>
      <c r="IH31" s="23"/>
      <c r="II31" s="23"/>
    </row>
    <row r="32" spans="1:243" s="22" customFormat="1" ht="42.75">
      <c r="A32" s="59">
        <v>2.16</v>
      </c>
      <c r="B32" s="60" t="s">
        <v>147</v>
      </c>
      <c r="C32" s="39" t="s">
        <v>96</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2.16</v>
      </c>
      <c r="IB32" s="22" t="s">
        <v>147</v>
      </c>
      <c r="IC32" s="22" t="s">
        <v>96</v>
      </c>
      <c r="IE32" s="23"/>
      <c r="IF32" s="23"/>
      <c r="IG32" s="23"/>
      <c r="IH32" s="23"/>
      <c r="II32" s="23"/>
    </row>
    <row r="33" spans="1:243" s="22" customFormat="1" ht="24.75" customHeight="1">
      <c r="A33" s="59">
        <v>2.17</v>
      </c>
      <c r="B33" s="60" t="s">
        <v>74</v>
      </c>
      <c r="C33" s="39" t="s">
        <v>97</v>
      </c>
      <c r="D33" s="61">
        <v>88</v>
      </c>
      <c r="E33" s="62" t="s">
        <v>52</v>
      </c>
      <c r="F33" s="63">
        <v>74.22</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6531</v>
      </c>
      <c r="BB33" s="54">
        <f t="shared" si="2"/>
        <v>6531</v>
      </c>
      <c r="BC33" s="50" t="str">
        <f t="shared" si="3"/>
        <v>INR  Six Thousand Five Hundred &amp; Thirty One  Only</v>
      </c>
      <c r="IA33" s="22">
        <v>2.17</v>
      </c>
      <c r="IB33" s="22" t="s">
        <v>74</v>
      </c>
      <c r="IC33" s="22" t="s">
        <v>97</v>
      </c>
      <c r="ID33" s="22">
        <v>88</v>
      </c>
      <c r="IE33" s="23" t="s">
        <v>52</v>
      </c>
      <c r="IF33" s="23"/>
      <c r="IG33" s="23"/>
      <c r="IH33" s="23"/>
      <c r="II33" s="23"/>
    </row>
    <row r="34" spans="1:243" s="22" customFormat="1" ht="42.75" customHeight="1">
      <c r="A34" s="59">
        <v>2.18</v>
      </c>
      <c r="B34" s="60" t="s">
        <v>71</v>
      </c>
      <c r="C34" s="39" t="s">
        <v>98</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2">
        <v>2.18</v>
      </c>
      <c r="IB34" s="22" t="s">
        <v>71</v>
      </c>
      <c r="IC34" s="22" t="s">
        <v>98</v>
      </c>
      <c r="IE34" s="23"/>
      <c r="IF34" s="23"/>
      <c r="IG34" s="23"/>
      <c r="IH34" s="23"/>
      <c r="II34" s="23"/>
    </row>
    <row r="35" spans="1:243" s="22" customFormat="1" ht="19.5" customHeight="1">
      <c r="A35" s="59">
        <v>2.19</v>
      </c>
      <c r="B35" s="60" t="s">
        <v>74</v>
      </c>
      <c r="C35" s="39" t="s">
        <v>99</v>
      </c>
      <c r="D35" s="61">
        <v>208</v>
      </c>
      <c r="E35" s="62" t="s">
        <v>52</v>
      </c>
      <c r="F35" s="63">
        <v>70.1</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14581</v>
      </c>
      <c r="BB35" s="54">
        <f t="shared" si="2"/>
        <v>14581</v>
      </c>
      <c r="BC35" s="50" t="str">
        <f t="shared" si="3"/>
        <v>INR  Fourteen Thousand Five Hundred &amp; Eighty One  Only</v>
      </c>
      <c r="IA35" s="22">
        <v>2.19</v>
      </c>
      <c r="IB35" s="22" t="s">
        <v>74</v>
      </c>
      <c r="IC35" s="22" t="s">
        <v>99</v>
      </c>
      <c r="ID35" s="22">
        <v>208</v>
      </c>
      <c r="IE35" s="23" t="s">
        <v>52</v>
      </c>
      <c r="IF35" s="23"/>
      <c r="IG35" s="23"/>
      <c r="IH35" s="23"/>
      <c r="II35" s="23"/>
    </row>
    <row r="36" spans="1:243" s="22" customFormat="1" ht="15.75">
      <c r="A36" s="59">
        <v>2.2</v>
      </c>
      <c r="B36" s="60" t="s">
        <v>141</v>
      </c>
      <c r="C36" s="39" t="s">
        <v>100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2.2</v>
      </c>
      <c r="IB36" s="22" t="s">
        <v>141</v>
      </c>
      <c r="IC36" s="22" t="s">
        <v>100</v>
      </c>
      <c r="IE36" s="23"/>
      <c r="IF36" s="23"/>
      <c r="IG36" s="23"/>
      <c r="IH36" s="23"/>
      <c r="II36" s="23"/>
    </row>
    <row r="37" spans="1:243" s="22" customFormat="1" ht="28.5">
      <c r="A37" s="59">
        <v>2.21</v>
      </c>
      <c r="B37" s="60" t="s">
        <v>74</v>
      </c>
      <c r="C37" s="39" t="s">
        <v>62</v>
      </c>
      <c r="D37" s="61">
        <v>428</v>
      </c>
      <c r="E37" s="62" t="s">
        <v>52</v>
      </c>
      <c r="F37" s="63">
        <v>155.06</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66366</v>
      </c>
      <c r="BB37" s="54">
        <f t="shared" si="2"/>
        <v>66366</v>
      </c>
      <c r="BC37" s="50" t="str">
        <f t="shared" si="3"/>
        <v>INR  Sixty Six Thousand Three Hundred &amp; Sixty Six  Only</v>
      </c>
      <c r="IA37" s="22">
        <v>2.21</v>
      </c>
      <c r="IB37" s="22" t="s">
        <v>74</v>
      </c>
      <c r="IC37" s="22" t="s">
        <v>62</v>
      </c>
      <c r="ID37" s="22">
        <v>428</v>
      </c>
      <c r="IE37" s="23" t="s">
        <v>52</v>
      </c>
      <c r="IF37" s="23"/>
      <c r="IG37" s="23"/>
      <c r="IH37" s="23"/>
      <c r="II37" s="23"/>
    </row>
    <row r="38" spans="1:243" s="22" customFormat="1" ht="15.75">
      <c r="A38" s="63">
        <v>3</v>
      </c>
      <c r="B38" s="60" t="s">
        <v>75</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3</v>
      </c>
      <c r="IB38" s="22" t="s">
        <v>75</v>
      </c>
      <c r="IC38" s="22" t="s">
        <v>63</v>
      </c>
      <c r="IE38" s="23"/>
      <c r="IF38" s="23"/>
      <c r="IG38" s="23"/>
      <c r="IH38" s="23"/>
      <c r="II38" s="23"/>
    </row>
    <row r="39" spans="1:243" s="22" customFormat="1" ht="142.5">
      <c r="A39" s="59">
        <v>3.01</v>
      </c>
      <c r="B39" s="60" t="s">
        <v>76</v>
      </c>
      <c r="C39" s="39" t="s">
        <v>101</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4"/>
      <c r="IA39" s="22">
        <v>3.01</v>
      </c>
      <c r="IB39" s="22" t="s">
        <v>76</v>
      </c>
      <c r="IC39" s="22" t="s">
        <v>101</v>
      </c>
      <c r="IE39" s="23"/>
      <c r="IF39" s="23"/>
      <c r="IG39" s="23"/>
      <c r="IH39" s="23"/>
      <c r="II39" s="23"/>
    </row>
    <row r="40" spans="1:243" s="22" customFormat="1" ht="28.5">
      <c r="A40" s="59">
        <v>3.02</v>
      </c>
      <c r="B40" s="60" t="s">
        <v>77</v>
      </c>
      <c r="C40" s="39" t="s">
        <v>102</v>
      </c>
      <c r="D40" s="61">
        <v>5</v>
      </c>
      <c r="E40" s="62" t="s">
        <v>52</v>
      </c>
      <c r="F40" s="63">
        <v>376.67</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1883</v>
      </c>
      <c r="BB40" s="54">
        <f t="shared" si="2"/>
        <v>1883</v>
      </c>
      <c r="BC40" s="50" t="str">
        <f t="shared" si="3"/>
        <v>INR  One Thousand Eight Hundred &amp; Eighty Three  Only</v>
      </c>
      <c r="IA40" s="22">
        <v>3.02</v>
      </c>
      <c r="IB40" s="22" t="s">
        <v>77</v>
      </c>
      <c r="IC40" s="22" t="s">
        <v>102</v>
      </c>
      <c r="ID40" s="22">
        <v>5</v>
      </c>
      <c r="IE40" s="23" t="s">
        <v>52</v>
      </c>
      <c r="IF40" s="23"/>
      <c r="IG40" s="23"/>
      <c r="IH40" s="23"/>
      <c r="II40" s="23"/>
    </row>
    <row r="41" spans="1:243" s="22" customFormat="1" ht="28.5">
      <c r="A41" s="59">
        <v>3.03</v>
      </c>
      <c r="B41" s="60" t="s">
        <v>148</v>
      </c>
      <c r="C41" s="39" t="s">
        <v>103</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3.03</v>
      </c>
      <c r="IB41" s="22" t="s">
        <v>148</v>
      </c>
      <c r="IC41" s="22" t="s">
        <v>103</v>
      </c>
      <c r="IE41" s="23"/>
      <c r="IF41" s="23"/>
      <c r="IG41" s="23"/>
      <c r="IH41" s="23"/>
      <c r="II41" s="23"/>
    </row>
    <row r="42" spans="1:243" s="22" customFormat="1" ht="38.25" customHeight="1">
      <c r="A42" s="59">
        <v>3.04</v>
      </c>
      <c r="B42" s="60" t="s">
        <v>149</v>
      </c>
      <c r="C42" s="39" t="s">
        <v>104</v>
      </c>
      <c r="D42" s="61">
        <v>0.9</v>
      </c>
      <c r="E42" s="62" t="s">
        <v>52</v>
      </c>
      <c r="F42" s="63">
        <v>1365.49</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1229</v>
      </c>
      <c r="BB42" s="54">
        <f t="shared" si="2"/>
        <v>1229</v>
      </c>
      <c r="BC42" s="50" t="str">
        <f t="shared" si="3"/>
        <v>INR  One Thousand Two Hundred &amp; Twenty Nine  Only</v>
      </c>
      <c r="IA42" s="22">
        <v>3.04</v>
      </c>
      <c r="IB42" s="22" t="s">
        <v>149</v>
      </c>
      <c r="IC42" s="22" t="s">
        <v>104</v>
      </c>
      <c r="ID42" s="22">
        <v>0.9</v>
      </c>
      <c r="IE42" s="23" t="s">
        <v>52</v>
      </c>
      <c r="IF42" s="23"/>
      <c r="IG42" s="23"/>
      <c r="IH42" s="23"/>
      <c r="II42" s="23"/>
    </row>
    <row r="43" spans="1:243" s="22" customFormat="1" ht="75" customHeight="1">
      <c r="A43" s="59">
        <v>3.05</v>
      </c>
      <c r="B43" s="60" t="s">
        <v>150</v>
      </c>
      <c r="C43" s="39" t="s">
        <v>105</v>
      </c>
      <c r="D43" s="61">
        <v>211.89</v>
      </c>
      <c r="E43" s="62" t="s">
        <v>52</v>
      </c>
      <c r="F43" s="63">
        <v>45.33</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9605</v>
      </c>
      <c r="BB43" s="54">
        <f t="shared" si="2"/>
        <v>9605</v>
      </c>
      <c r="BC43" s="50" t="str">
        <f t="shared" si="3"/>
        <v>INR  Nine Thousand Six Hundred &amp; Five  Only</v>
      </c>
      <c r="IA43" s="22">
        <v>3.05</v>
      </c>
      <c r="IB43" s="22" t="s">
        <v>150</v>
      </c>
      <c r="IC43" s="22" t="s">
        <v>105</v>
      </c>
      <c r="ID43" s="22">
        <v>211.89</v>
      </c>
      <c r="IE43" s="23" t="s">
        <v>52</v>
      </c>
      <c r="IF43" s="23"/>
      <c r="IG43" s="23"/>
      <c r="IH43" s="23"/>
      <c r="II43" s="23"/>
    </row>
    <row r="44" spans="1:243" s="22" customFormat="1" ht="15.75">
      <c r="A44" s="59">
        <v>4</v>
      </c>
      <c r="B44" s="60" t="s">
        <v>78</v>
      </c>
      <c r="C44" s="39" t="s">
        <v>106</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4</v>
      </c>
      <c r="IB44" s="22" t="s">
        <v>78</v>
      </c>
      <c r="IC44" s="22" t="s">
        <v>106</v>
      </c>
      <c r="IE44" s="23"/>
      <c r="IF44" s="23"/>
      <c r="IG44" s="23"/>
      <c r="IH44" s="23"/>
      <c r="II44" s="23"/>
    </row>
    <row r="45" spans="1:243" s="22" customFormat="1" ht="73.5" customHeight="1">
      <c r="A45" s="63">
        <v>4.01</v>
      </c>
      <c r="B45" s="60" t="s">
        <v>151</v>
      </c>
      <c r="C45" s="39" t="s">
        <v>107</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2">
        <v>4.01</v>
      </c>
      <c r="IB45" s="22" t="s">
        <v>151</v>
      </c>
      <c r="IC45" s="22" t="s">
        <v>107</v>
      </c>
      <c r="IE45" s="23"/>
      <c r="IF45" s="23"/>
      <c r="IG45" s="23"/>
      <c r="IH45" s="23"/>
      <c r="II45" s="23"/>
    </row>
    <row r="46" spans="1:243" s="22" customFormat="1" ht="15.75">
      <c r="A46" s="59">
        <v>4.02</v>
      </c>
      <c r="B46" s="60" t="s">
        <v>152</v>
      </c>
      <c r="C46" s="39" t="s">
        <v>108</v>
      </c>
      <c r="D46" s="61">
        <v>0.7</v>
      </c>
      <c r="E46" s="62" t="s">
        <v>64</v>
      </c>
      <c r="F46" s="63">
        <v>1288.82</v>
      </c>
      <c r="G46" s="40"/>
      <c r="H46" s="24"/>
      <c r="I46" s="47" t="s">
        <v>38</v>
      </c>
      <c r="J46" s="48">
        <f aca="true" t="shared" si="4" ref="J46:J69">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ROUND(total_amount_ba($B$2,$D$2,D46,F46,J46,K46,M46),0)</f>
        <v>902</v>
      </c>
      <c r="BB46" s="54">
        <f aca="true" t="shared" si="5" ref="BB46:BB69">BA46+SUM(N46:AZ46)</f>
        <v>902</v>
      </c>
      <c r="BC46" s="50" t="str">
        <f aca="true" t="shared" si="6" ref="BC46:BC69">SpellNumber(L46,BB46)</f>
        <v>INR  Nine Hundred &amp; Two  Only</v>
      </c>
      <c r="IA46" s="22">
        <v>4.02</v>
      </c>
      <c r="IB46" s="22" t="s">
        <v>152</v>
      </c>
      <c r="IC46" s="22" t="s">
        <v>108</v>
      </c>
      <c r="ID46" s="22">
        <v>0.7</v>
      </c>
      <c r="IE46" s="23" t="s">
        <v>64</v>
      </c>
      <c r="IF46" s="23"/>
      <c r="IG46" s="23"/>
      <c r="IH46" s="23"/>
      <c r="II46" s="23"/>
    </row>
    <row r="47" spans="1:243" s="22" customFormat="1" ht="57">
      <c r="A47" s="59">
        <v>4.03</v>
      </c>
      <c r="B47" s="60" t="s">
        <v>153</v>
      </c>
      <c r="C47" s="39" t="s">
        <v>109</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4.03</v>
      </c>
      <c r="IB47" s="22" t="s">
        <v>153</v>
      </c>
      <c r="IC47" s="22" t="s">
        <v>109</v>
      </c>
      <c r="IE47" s="23"/>
      <c r="IF47" s="23"/>
      <c r="IG47" s="23"/>
      <c r="IH47" s="23"/>
      <c r="II47" s="23"/>
    </row>
    <row r="48" spans="1:243" s="22" customFormat="1" ht="28.5">
      <c r="A48" s="59">
        <v>4.04</v>
      </c>
      <c r="B48" s="60" t="s">
        <v>154</v>
      </c>
      <c r="C48" s="39" t="s">
        <v>110</v>
      </c>
      <c r="D48" s="61">
        <v>250</v>
      </c>
      <c r="E48" s="62" t="s">
        <v>170</v>
      </c>
      <c r="F48" s="63">
        <v>4279.61</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ROUND((total_amount_ba($B$2,$D$2,D48,F48,J48,K48,M48)/1000),0)</f>
        <v>1070</v>
      </c>
      <c r="BB48" s="54">
        <f t="shared" si="5"/>
        <v>1070</v>
      </c>
      <c r="BC48" s="50" t="str">
        <f t="shared" si="6"/>
        <v>INR  One Thousand  &amp;Seventy  Only</v>
      </c>
      <c r="IA48" s="22">
        <v>4.04</v>
      </c>
      <c r="IB48" s="22" t="s">
        <v>154</v>
      </c>
      <c r="IC48" s="22" t="s">
        <v>110</v>
      </c>
      <c r="ID48" s="22">
        <v>250</v>
      </c>
      <c r="IE48" s="23" t="s">
        <v>170</v>
      </c>
      <c r="IF48" s="23"/>
      <c r="IG48" s="23"/>
      <c r="IH48" s="23"/>
      <c r="II48" s="23"/>
    </row>
    <row r="49" spans="1:243" s="22" customFormat="1" ht="15.75">
      <c r="A49" s="59">
        <v>5</v>
      </c>
      <c r="B49" s="60" t="s">
        <v>79</v>
      </c>
      <c r="C49" s="39" t="s">
        <v>111</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5</v>
      </c>
      <c r="IB49" s="22" t="s">
        <v>79</v>
      </c>
      <c r="IC49" s="22" t="s">
        <v>111</v>
      </c>
      <c r="IE49" s="23"/>
      <c r="IF49" s="23"/>
      <c r="IG49" s="23"/>
      <c r="IH49" s="23"/>
      <c r="II49" s="23"/>
    </row>
    <row r="50" spans="1:243" s="22" customFormat="1" ht="42.75">
      <c r="A50" s="59">
        <v>5.01</v>
      </c>
      <c r="B50" s="60" t="s">
        <v>155</v>
      </c>
      <c r="C50" s="39" t="s">
        <v>112</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5.01</v>
      </c>
      <c r="IB50" s="22" t="s">
        <v>155</v>
      </c>
      <c r="IC50" s="22" t="s">
        <v>112</v>
      </c>
      <c r="IE50" s="23"/>
      <c r="IF50" s="23"/>
      <c r="IG50" s="23"/>
      <c r="IH50" s="23"/>
      <c r="II50" s="23"/>
    </row>
    <row r="51" spans="1:243" s="22" customFormat="1" ht="28.5">
      <c r="A51" s="59">
        <v>5.02</v>
      </c>
      <c r="B51" s="60" t="s">
        <v>156</v>
      </c>
      <c r="C51" s="39" t="s">
        <v>113</v>
      </c>
      <c r="D51" s="61">
        <v>3</v>
      </c>
      <c r="E51" s="62" t="s">
        <v>65</v>
      </c>
      <c r="F51" s="63">
        <v>500.65</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ROUND(total_amount_ba($B$2,$D$2,D51,F51,J51,K51,M51),0)</f>
        <v>1502</v>
      </c>
      <c r="BB51" s="54">
        <f t="shared" si="5"/>
        <v>1502</v>
      </c>
      <c r="BC51" s="50" t="str">
        <f t="shared" si="6"/>
        <v>INR  One Thousand Five Hundred &amp; Two  Only</v>
      </c>
      <c r="IA51" s="22">
        <v>5.02</v>
      </c>
      <c r="IB51" s="22" t="s">
        <v>156</v>
      </c>
      <c r="IC51" s="22" t="s">
        <v>113</v>
      </c>
      <c r="ID51" s="22">
        <v>3</v>
      </c>
      <c r="IE51" s="23" t="s">
        <v>65</v>
      </c>
      <c r="IF51" s="23"/>
      <c r="IG51" s="23"/>
      <c r="IH51" s="23"/>
      <c r="II51" s="23"/>
    </row>
    <row r="52" spans="1:243" s="22" customFormat="1" ht="42.75">
      <c r="A52" s="59">
        <v>5.03</v>
      </c>
      <c r="B52" s="60" t="s">
        <v>80</v>
      </c>
      <c r="C52" s="39" t="s">
        <v>114</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v>5.03</v>
      </c>
      <c r="IB52" s="22" t="s">
        <v>80</v>
      </c>
      <c r="IC52" s="22" t="s">
        <v>114</v>
      </c>
      <c r="IE52" s="23"/>
      <c r="IF52" s="23"/>
      <c r="IG52" s="23"/>
      <c r="IH52" s="23"/>
      <c r="II52" s="23"/>
    </row>
    <row r="53" spans="1:243" s="22" customFormat="1" ht="21" customHeight="1">
      <c r="A53" s="59">
        <v>5.04</v>
      </c>
      <c r="B53" s="60" t="s">
        <v>81</v>
      </c>
      <c r="C53" s="39" t="s">
        <v>115</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5.04</v>
      </c>
      <c r="IB53" s="22" t="s">
        <v>81</v>
      </c>
      <c r="IC53" s="22" t="s">
        <v>115</v>
      </c>
      <c r="IE53" s="23"/>
      <c r="IF53" s="23"/>
      <c r="IG53" s="23"/>
      <c r="IH53" s="23"/>
      <c r="II53" s="23"/>
    </row>
    <row r="54" spans="1:243" s="22" customFormat="1" ht="28.5">
      <c r="A54" s="59">
        <v>5.05</v>
      </c>
      <c r="B54" s="60" t="s">
        <v>157</v>
      </c>
      <c r="C54" s="39" t="s">
        <v>116</v>
      </c>
      <c r="D54" s="61">
        <v>8</v>
      </c>
      <c r="E54" s="62" t="s">
        <v>65</v>
      </c>
      <c r="F54" s="63">
        <v>88.64</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ROUND(total_amount_ba($B$2,$D$2,D54,F54,J54,K54,M54),0)</f>
        <v>709</v>
      </c>
      <c r="BB54" s="54">
        <f t="shared" si="5"/>
        <v>709</v>
      </c>
      <c r="BC54" s="50" t="str">
        <f t="shared" si="6"/>
        <v>INR  Seven Hundred &amp; Nine  Only</v>
      </c>
      <c r="IA54" s="22">
        <v>5.05</v>
      </c>
      <c r="IB54" s="22" t="s">
        <v>157</v>
      </c>
      <c r="IC54" s="22" t="s">
        <v>116</v>
      </c>
      <c r="ID54" s="22">
        <v>8</v>
      </c>
      <c r="IE54" s="23" t="s">
        <v>65</v>
      </c>
      <c r="IF54" s="23"/>
      <c r="IG54" s="23"/>
      <c r="IH54" s="23"/>
      <c r="II54" s="23"/>
    </row>
    <row r="55" spans="1:243" s="22" customFormat="1" ht="20.25" customHeight="1">
      <c r="A55" s="59">
        <v>5.06</v>
      </c>
      <c r="B55" s="60" t="s">
        <v>158</v>
      </c>
      <c r="C55" s="39" t="s">
        <v>117</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2">
        <v>5.06</v>
      </c>
      <c r="IB55" s="22" t="s">
        <v>158</v>
      </c>
      <c r="IC55" s="22" t="s">
        <v>117</v>
      </c>
      <c r="IE55" s="23"/>
      <c r="IF55" s="23"/>
      <c r="IG55" s="23"/>
      <c r="IH55" s="23"/>
      <c r="II55" s="23"/>
    </row>
    <row r="56" spans="1:243" s="22" customFormat="1" ht="28.5">
      <c r="A56" s="59">
        <v>5.07</v>
      </c>
      <c r="B56" s="60" t="s">
        <v>159</v>
      </c>
      <c r="C56" s="39" t="s">
        <v>118</v>
      </c>
      <c r="D56" s="61">
        <v>11</v>
      </c>
      <c r="E56" s="62" t="s">
        <v>65</v>
      </c>
      <c r="F56" s="63">
        <v>511.83</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ROUND(total_amount_ba($B$2,$D$2,D56,F56,J56,K56,M56),0)</f>
        <v>5630</v>
      </c>
      <c r="BB56" s="54">
        <f t="shared" si="5"/>
        <v>5630</v>
      </c>
      <c r="BC56" s="50" t="str">
        <f t="shared" si="6"/>
        <v>INR  Five Thousand Six Hundred &amp; Thirty  Only</v>
      </c>
      <c r="IA56" s="22">
        <v>5.07</v>
      </c>
      <c r="IB56" s="22" t="s">
        <v>159</v>
      </c>
      <c r="IC56" s="22" t="s">
        <v>118</v>
      </c>
      <c r="ID56" s="22">
        <v>11</v>
      </c>
      <c r="IE56" s="23" t="s">
        <v>65</v>
      </c>
      <c r="IF56" s="23"/>
      <c r="IG56" s="23"/>
      <c r="IH56" s="23"/>
      <c r="II56" s="23"/>
    </row>
    <row r="57" spans="1:243" s="22" customFormat="1" ht="15.75">
      <c r="A57" s="59">
        <v>6</v>
      </c>
      <c r="B57" s="64" t="s">
        <v>82</v>
      </c>
      <c r="C57" s="39" t="s">
        <v>119</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4"/>
      <c r="IA57" s="22">
        <v>6</v>
      </c>
      <c r="IB57" s="22" t="s">
        <v>82</v>
      </c>
      <c r="IC57" s="22" t="s">
        <v>119</v>
      </c>
      <c r="IE57" s="23"/>
      <c r="IF57" s="23"/>
      <c r="IG57" s="23"/>
      <c r="IH57" s="23"/>
      <c r="II57" s="23"/>
    </row>
    <row r="58" spans="1:243" s="22" customFormat="1" ht="57">
      <c r="A58" s="59">
        <v>6.01</v>
      </c>
      <c r="B58" s="64" t="s">
        <v>160</v>
      </c>
      <c r="C58" s="39" t="s">
        <v>120</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6.01</v>
      </c>
      <c r="IB58" s="22" t="s">
        <v>160</v>
      </c>
      <c r="IC58" s="22" t="s">
        <v>120</v>
      </c>
      <c r="IE58" s="23"/>
      <c r="IF58" s="23"/>
      <c r="IG58" s="23"/>
      <c r="IH58" s="23"/>
      <c r="II58" s="23"/>
    </row>
    <row r="59" spans="1:243" s="22" customFormat="1" ht="28.5">
      <c r="A59" s="63">
        <v>6.02</v>
      </c>
      <c r="B59" s="60" t="s">
        <v>161</v>
      </c>
      <c r="C59" s="39" t="s">
        <v>121</v>
      </c>
      <c r="D59" s="61">
        <v>2</v>
      </c>
      <c r="E59" s="62" t="s">
        <v>65</v>
      </c>
      <c r="F59" s="63">
        <v>345.46</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ROUND(total_amount_ba($B$2,$D$2,D59,F59,J59,K59,M59),0)</f>
        <v>691</v>
      </c>
      <c r="BB59" s="54">
        <f t="shared" si="5"/>
        <v>691</v>
      </c>
      <c r="BC59" s="50" t="str">
        <f t="shared" si="6"/>
        <v>INR  Six Hundred &amp; Ninety One  Only</v>
      </c>
      <c r="IA59" s="22">
        <v>6.02</v>
      </c>
      <c r="IB59" s="22" t="s">
        <v>161</v>
      </c>
      <c r="IC59" s="22" t="s">
        <v>121</v>
      </c>
      <c r="ID59" s="22">
        <v>2</v>
      </c>
      <c r="IE59" s="23" t="s">
        <v>65</v>
      </c>
      <c r="IF59" s="23"/>
      <c r="IG59" s="23"/>
      <c r="IH59" s="23"/>
      <c r="II59" s="23"/>
    </row>
    <row r="60" spans="1:243" s="22" customFormat="1" ht="57">
      <c r="A60" s="59">
        <v>6.03</v>
      </c>
      <c r="B60" s="60" t="s">
        <v>162</v>
      </c>
      <c r="C60" s="39" t="s">
        <v>122</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2">
        <v>6.03</v>
      </c>
      <c r="IB60" s="22" t="s">
        <v>162</v>
      </c>
      <c r="IC60" s="22" t="s">
        <v>122</v>
      </c>
      <c r="IE60" s="23"/>
      <c r="IF60" s="23"/>
      <c r="IG60" s="23"/>
      <c r="IH60" s="23"/>
      <c r="II60" s="23"/>
    </row>
    <row r="61" spans="1:243" s="22" customFormat="1" ht="20.25" customHeight="1">
      <c r="A61" s="59">
        <v>6.04</v>
      </c>
      <c r="B61" s="60" t="s">
        <v>161</v>
      </c>
      <c r="C61" s="39" t="s">
        <v>123</v>
      </c>
      <c r="D61" s="61">
        <v>1</v>
      </c>
      <c r="E61" s="62" t="s">
        <v>65</v>
      </c>
      <c r="F61" s="63">
        <v>298.2</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ROUND(total_amount_ba($B$2,$D$2,D61,F61,J61,K61,M61),0)</f>
        <v>298</v>
      </c>
      <c r="BB61" s="54">
        <f t="shared" si="5"/>
        <v>298</v>
      </c>
      <c r="BC61" s="50" t="str">
        <f t="shared" si="6"/>
        <v>INR  Two Hundred &amp; Ninety Eight  Only</v>
      </c>
      <c r="IA61" s="22">
        <v>6.04</v>
      </c>
      <c r="IB61" s="22" t="s">
        <v>161</v>
      </c>
      <c r="IC61" s="22" t="s">
        <v>123</v>
      </c>
      <c r="ID61" s="22">
        <v>1</v>
      </c>
      <c r="IE61" s="23" t="s">
        <v>65</v>
      </c>
      <c r="IF61" s="23"/>
      <c r="IG61" s="23"/>
      <c r="IH61" s="23"/>
      <c r="II61" s="23"/>
    </row>
    <row r="62" spans="1:243" s="22" customFormat="1" ht="28.5">
      <c r="A62" s="63">
        <v>6.05</v>
      </c>
      <c r="B62" s="60" t="s">
        <v>163</v>
      </c>
      <c r="C62" s="39" t="s">
        <v>124</v>
      </c>
      <c r="D62" s="61">
        <v>1</v>
      </c>
      <c r="E62" s="62" t="s">
        <v>65</v>
      </c>
      <c r="F62" s="63">
        <v>396.75</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ROUND(total_amount_ba($B$2,$D$2,D62,F62,J62,K62,M62),0)</f>
        <v>397</v>
      </c>
      <c r="BB62" s="54">
        <f t="shared" si="5"/>
        <v>397</v>
      </c>
      <c r="BC62" s="50" t="str">
        <f t="shared" si="6"/>
        <v>INR  Three Hundred &amp; Ninety Seven  Only</v>
      </c>
      <c r="IA62" s="22">
        <v>6.05</v>
      </c>
      <c r="IB62" s="22" t="s">
        <v>163</v>
      </c>
      <c r="IC62" s="22" t="s">
        <v>124</v>
      </c>
      <c r="ID62" s="22">
        <v>1</v>
      </c>
      <c r="IE62" s="23" t="s">
        <v>65</v>
      </c>
      <c r="IF62" s="23"/>
      <c r="IG62" s="23"/>
      <c r="IH62" s="23"/>
      <c r="II62" s="23"/>
    </row>
    <row r="63" spans="1:243" s="22" customFormat="1" ht="114">
      <c r="A63" s="59">
        <v>6.06</v>
      </c>
      <c r="B63" s="64" t="s">
        <v>164</v>
      </c>
      <c r="C63" s="39" t="s">
        <v>125</v>
      </c>
      <c r="D63" s="61">
        <v>5000</v>
      </c>
      <c r="E63" s="62" t="s">
        <v>171</v>
      </c>
      <c r="F63" s="63">
        <v>7.71</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ROUND(total_amount_ba($B$2,$D$2,D63,F63,J63,K63,M63),0)</f>
        <v>38550</v>
      </c>
      <c r="BB63" s="54">
        <f t="shared" si="5"/>
        <v>38550</v>
      </c>
      <c r="BC63" s="50" t="str">
        <f t="shared" si="6"/>
        <v>INR  Thirty Eight Thousand Five Hundred &amp; Fifty  Only</v>
      </c>
      <c r="IA63" s="22">
        <v>6.06</v>
      </c>
      <c r="IB63" s="22" t="s">
        <v>164</v>
      </c>
      <c r="IC63" s="22" t="s">
        <v>125</v>
      </c>
      <c r="ID63" s="22">
        <v>5000</v>
      </c>
      <c r="IE63" s="23" t="s">
        <v>171</v>
      </c>
      <c r="IF63" s="23"/>
      <c r="IG63" s="23"/>
      <c r="IH63" s="23"/>
      <c r="II63" s="23"/>
    </row>
    <row r="64" spans="1:243" s="22" customFormat="1" ht="28.5">
      <c r="A64" s="59">
        <v>7</v>
      </c>
      <c r="B64" s="64" t="s">
        <v>165</v>
      </c>
      <c r="C64" s="39" t="s">
        <v>126</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2">
        <v>7</v>
      </c>
      <c r="IB64" s="22" t="s">
        <v>165</v>
      </c>
      <c r="IC64" s="22" t="s">
        <v>126</v>
      </c>
      <c r="IE64" s="23"/>
      <c r="IF64" s="23"/>
      <c r="IG64" s="23"/>
      <c r="IH64" s="23"/>
      <c r="II64" s="23"/>
    </row>
    <row r="65" spans="1:243" s="22" customFormat="1" ht="85.5">
      <c r="A65" s="63">
        <v>7.01</v>
      </c>
      <c r="B65" s="60" t="s">
        <v>166</v>
      </c>
      <c r="C65" s="39" t="s">
        <v>127</v>
      </c>
      <c r="D65" s="72"/>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4"/>
      <c r="IA65" s="22">
        <v>7.01</v>
      </c>
      <c r="IB65" s="22" t="s">
        <v>166</v>
      </c>
      <c r="IC65" s="22" t="s">
        <v>127</v>
      </c>
      <c r="IE65" s="23"/>
      <c r="IF65" s="23"/>
      <c r="IG65" s="23"/>
      <c r="IH65" s="23"/>
      <c r="II65" s="23"/>
    </row>
    <row r="66" spans="1:243" s="22" customFormat="1" ht="33" customHeight="1">
      <c r="A66" s="59">
        <v>7.02</v>
      </c>
      <c r="B66" s="60" t="s">
        <v>167</v>
      </c>
      <c r="C66" s="39" t="s">
        <v>128</v>
      </c>
      <c r="D66" s="61">
        <v>8.78</v>
      </c>
      <c r="E66" s="62" t="s">
        <v>52</v>
      </c>
      <c r="F66" s="63">
        <v>340.64</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ROUND(total_amount_ba($B$2,$D$2,D66,F66,J66,K66,M66),0)</f>
        <v>2991</v>
      </c>
      <c r="BB66" s="54">
        <f t="shared" si="5"/>
        <v>2991</v>
      </c>
      <c r="BC66" s="50" t="str">
        <f t="shared" si="6"/>
        <v>INR  Two Thousand Nine Hundred &amp; Ninety One  Only</v>
      </c>
      <c r="IA66" s="22">
        <v>7.02</v>
      </c>
      <c r="IB66" s="22" t="s">
        <v>167</v>
      </c>
      <c r="IC66" s="22" t="s">
        <v>128</v>
      </c>
      <c r="ID66" s="22">
        <v>8.78</v>
      </c>
      <c r="IE66" s="23" t="s">
        <v>52</v>
      </c>
      <c r="IF66" s="23"/>
      <c r="IG66" s="23"/>
      <c r="IH66" s="23"/>
      <c r="II66" s="23"/>
    </row>
    <row r="67" spans="1:243" s="22" customFormat="1" ht="15.75">
      <c r="A67" s="59">
        <v>8</v>
      </c>
      <c r="B67" s="60" t="s">
        <v>69</v>
      </c>
      <c r="C67" s="39" t="s">
        <v>129</v>
      </c>
      <c r="D67" s="72"/>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4"/>
      <c r="IA67" s="22">
        <v>8</v>
      </c>
      <c r="IB67" s="22" t="s">
        <v>69</v>
      </c>
      <c r="IC67" s="22" t="s">
        <v>129</v>
      </c>
      <c r="IE67" s="23"/>
      <c r="IF67" s="23"/>
      <c r="IG67" s="23"/>
      <c r="IH67" s="23"/>
      <c r="II67" s="23"/>
    </row>
    <row r="68" spans="1:243" s="22" customFormat="1" ht="61.5" customHeight="1">
      <c r="A68" s="63">
        <v>8.01</v>
      </c>
      <c r="B68" s="60" t="s">
        <v>168</v>
      </c>
      <c r="C68" s="39" t="s">
        <v>130</v>
      </c>
      <c r="D68" s="61">
        <v>5</v>
      </c>
      <c r="E68" s="62" t="s">
        <v>65</v>
      </c>
      <c r="F68" s="63">
        <v>58.65</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ROUND(total_amount_ba($B$2,$D$2,D68,F68,J68,K68,M68),0)</f>
        <v>293</v>
      </c>
      <c r="BB68" s="54">
        <f t="shared" si="5"/>
        <v>293</v>
      </c>
      <c r="BC68" s="50" t="str">
        <f t="shared" si="6"/>
        <v>INR  Two Hundred &amp; Ninety Three  Only</v>
      </c>
      <c r="IA68" s="22">
        <v>8.01</v>
      </c>
      <c r="IB68" s="65" t="s">
        <v>168</v>
      </c>
      <c r="IC68" s="22" t="s">
        <v>130</v>
      </c>
      <c r="ID68" s="22">
        <v>5</v>
      </c>
      <c r="IE68" s="23" t="s">
        <v>65</v>
      </c>
      <c r="IF68" s="23"/>
      <c r="IG68" s="23"/>
      <c r="IH68" s="23"/>
      <c r="II68" s="23"/>
    </row>
    <row r="69" spans="1:243" s="22" customFormat="1" ht="88.5" customHeight="1">
      <c r="A69" s="59">
        <v>8.02</v>
      </c>
      <c r="B69" s="64" t="s">
        <v>169</v>
      </c>
      <c r="C69" s="39" t="s">
        <v>131</v>
      </c>
      <c r="D69" s="61">
        <v>5.82</v>
      </c>
      <c r="E69" s="62" t="s">
        <v>83</v>
      </c>
      <c r="F69" s="63">
        <v>474.92</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ROUND(total_amount_ba($B$2,$D$2,D69,F69,J69,K69,M69),0)</f>
        <v>2764</v>
      </c>
      <c r="BB69" s="54">
        <f t="shared" si="5"/>
        <v>2764</v>
      </c>
      <c r="BC69" s="50" t="str">
        <f t="shared" si="6"/>
        <v>INR  Two Thousand Seven Hundred &amp; Sixty Four  Only</v>
      </c>
      <c r="IA69" s="22">
        <v>8.02</v>
      </c>
      <c r="IB69" s="65" t="s">
        <v>169</v>
      </c>
      <c r="IC69" s="22" t="s">
        <v>131</v>
      </c>
      <c r="ID69" s="22">
        <v>5.82</v>
      </c>
      <c r="IE69" s="23" t="s">
        <v>83</v>
      </c>
      <c r="IF69" s="23"/>
      <c r="IG69" s="23"/>
      <c r="IH69" s="23"/>
      <c r="II69" s="23"/>
    </row>
    <row r="70" spans="1:55" ht="28.5">
      <c r="A70" s="25" t="s">
        <v>46</v>
      </c>
      <c r="B70" s="26"/>
      <c r="C70" s="27"/>
      <c r="D70" s="43"/>
      <c r="E70" s="43"/>
      <c r="F70" s="43"/>
      <c r="G70" s="43"/>
      <c r="H70" s="55"/>
      <c r="I70" s="55"/>
      <c r="J70" s="55"/>
      <c r="K70" s="55"/>
      <c r="L70" s="56"/>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57">
        <f>SUM(BA13:BA69)</f>
        <v>247108</v>
      </c>
      <c r="BB70" s="58">
        <f>SUM(BB13:BB69)</f>
        <v>247108</v>
      </c>
      <c r="BC70" s="50" t="str">
        <f>SpellNumber(L70,BB70)</f>
        <v>  Two Lakh Forty Seven Thousand One Hundred &amp; Eight  Only</v>
      </c>
    </row>
    <row r="71" spans="1:55" ht="42.75" customHeight="1">
      <c r="A71" s="26" t="s">
        <v>47</v>
      </c>
      <c r="B71" s="28"/>
      <c r="C71" s="29"/>
      <c r="D71" s="30"/>
      <c r="E71" s="44" t="s">
        <v>54</v>
      </c>
      <c r="F71" s="45"/>
      <c r="G71" s="31"/>
      <c r="H71" s="32"/>
      <c r="I71" s="32"/>
      <c r="J71" s="32"/>
      <c r="K71" s="33"/>
      <c r="L71" s="34"/>
      <c r="M71" s="35"/>
      <c r="N71" s="36"/>
      <c r="O71" s="22"/>
      <c r="P71" s="22"/>
      <c r="Q71" s="22"/>
      <c r="R71" s="22"/>
      <c r="S71" s="22"/>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7">
        <f>IF(ISBLANK(F71),0,IF(E71="Excess (+)",ROUND(BA70+(BA70*F71),2),IF(E71="Less (-)",ROUND(BA70+(BA70*F71*(-1)),2),IF(E71="At Par",BA70,0))))</f>
        <v>0</v>
      </c>
      <c r="BB71" s="38">
        <f>ROUND(BA71,0)</f>
        <v>0</v>
      </c>
      <c r="BC71" s="21" t="str">
        <f>SpellNumber($E$2,BB71)</f>
        <v>INR Zero Only</v>
      </c>
    </row>
    <row r="72" spans="1:55" ht="18">
      <c r="A72" s="25" t="s">
        <v>48</v>
      </c>
      <c r="B72" s="25"/>
      <c r="C72" s="67" t="str">
        <f>SpellNumber($E$2,BB71)</f>
        <v>INR Zero Only</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row>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9" ht="15"/>
    <row r="250" ht="15"/>
    <row r="251" ht="15"/>
    <row r="252" ht="15"/>
    <row r="253" ht="15"/>
    <row r="254" ht="15"/>
    <row r="255" ht="15"/>
    <row r="256" ht="15"/>
    <row r="258" ht="15"/>
    <row r="259" ht="15"/>
    <row r="260" ht="15"/>
    <row r="261" ht="15"/>
    <row r="262" ht="15"/>
    <row r="263" ht="15"/>
    <row r="264" ht="15"/>
    <row r="265" ht="15"/>
    <row r="266" ht="15"/>
    <row r="267" ht="15"/>
    <row r="268" ht="15"/>
    <row r="269" ht="15"/>
    <row r="270" ht="15"/>
    <row r="272" ht="15"/>
    <row r="273" ht="15"/>
    <row r="275" ht="15"/>
    <row r="276" ht="15"/>
    <row r="277" ht="15"/>
    <row r="278" ht="15"/>
    <row r="279" ht="15"/>
    <row r="280" ht="15"/>
    <row r="281" ht="15"/>
    <row r="283" ht="15"/>
    <row r="284" ht="15"/>
    <row r="285" ht="15"/>
    <row r="286" ht="15"/>
    <row r="287" ht="15"/>
    <row r="288" ht="15"/>
    <row r="289" ht="15"/>
    <row r="290" ht="15"/>
    <row r="291" ht="15"/>
    <row r="292" ht="15"/>
    <row r="293" ht="15"/>
    <row r="294" ht="15"/>
    <row r="295" ht="15"/>
    <row r="297" ht="15"/>
    <row r="298" ht="15"/>
    <row r="299" ht="15"/>
    <row r="300" ht="15"/>
    <row r="301" ht="15"/>
    <row r="302" ht="15"/>
    <row r="303" ht="15"/>
    <row r="304" ht="15"/>
    <row r="305" ht="15"/>
    <row r="306" ht="15"/>
    <row r="307" ht="15"/>
    <row r="308" ht="15"/>
    <row r="309" ht="15"/>
    <row r="310" ht="15"/>
    <row r="311" ht="15"/>
    <row r="313" ht="15"/>
    <row r="314" ht="15"/>
    <row r="315" ht="15"/>
    <row r="316" ht="15"/>
    <row r="317" ht="15"/>
    <row r="318" ht="15"/>
    <row r="319" ht="15"/>
    <row r="321" ht="15"/>
    <row r="322" ht="15"/>
    <row r="323" ht="15"/>
    <row r="324" ht="15"/>
    <row r="325" ht="15"/>
    <row r="326" ht="15"/>
    <row r="327" ht="15"/>
    <row r="328" ht="15"/>
    <row r="329" ht="15"/>
    <row r="330" ht="15"/>
    <row r="331" ht="15"/>
    <row r="332" ht="15"/>
    <row r="333" ht="15"/>
    <row r="334" ht="15"/>
    <row r="335" ht="15"/>
    <row r="337" ht="15"/>
  </sheetData>
  <sheetProtection password="9E83" sheet="1"/>
  <autoFilter ref="A11:BC72"/>
  <mergeCells count="37">
    <mergeCell ref="D64:BC64"/>
    <mergeCell ref="D65:BC65"/>
    <mergeCell ref="D67:BC67"/>
    <mergeCell ref="D52:BC52"/>
    <mergeCell ref="D53:BC53"/>
    <mergeCell ref="D55:BC55"/>
    <mergeCell ref="D57:BC57"/>
    <mergeCell ref="D58:BC58"/>
    <mergeCell ref="D60:BC60"/>
    <mergeCell ref="D41:BC41"/>
    <mergeCell ref="D44:BC44"/>
    <mergeCell ref="D45:BC45"/>
    <mergeCell ref="D47:BC47"/>
    <mergeCell ref="D49:BC49"/>
    <mergeCell ref="D50:BC50"/>
    <mergeCell ref="D29:BC29"/>
    <mergeCell ref="D32:BC32"/>
    <mergeCell ref="D34:BC34"/>
    <mergeCell ref="D36:BC36"/>
    <mergeCell ref="D38:BC38"/>
    <mergeCell ref="D39:BC39"/>
    <mergeCell ref="D16:BC16"/>
    <mergeCell ref="D17:BC17"/>
    <mergeCell ref="D19:BC19"/>
    <mergeCell ref="D21:BC21"/>
    <mergeCell ref="D23:BC23"/>
    <mergeCell ref="D26:BC26"/>
    <mergeCell ref="A9:BC9"/>
    <mergeCell ref="C72:BC72"/>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1">
      <formula1>IF(E71="Select",-1,IF(E71="At Par",0,0))</formula1>
      <formula2>IF(E71="Select",-1,IF(E71="At Par",0,0.99))</formula2>
    </dataValidation>
    <dataValidation type="list" allowBlank="1" showErrorMessage="1" sqref="E7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list" allowBlank="1" showErrorMessage="1" sqref="D13:D14 K15 D16:D17 K18 D19 K20 D21 K22 D23 K24:K25 D26 K27:K28 D29 K30:K31 D32 K33 D34 K35 D36 K37 D38:D39 K40 D41 K42:K43 D44:D45 K46 D47 K48 D49:D50 K51 D52:D53 K54 D55 K56 D57:D58 K59 D60 K61:K63 D64:D65 K66 K68:K69 D6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5 G27:H28 G30:H31 G33:H33 G35:H35 G37:H37 G40:H40 G42:H43 G46:H46 G48:H48 G51:H51 G54:H54 G56:H56 G59:H59 G61:H63 G66:H66 G68:H69">
      <formula1>0</formula1>
      <formula2>999999999999999</formula2>
    </dataValidation>
    <dataValidation allowBlank="1" showInputMessage="1" showErrorMessage="1" promptTitle="Addition / Deduction" prompt="Please Choose the correct One" sqref="J15 J18 J20 J22 J24:J25 J27:J28 J30:J31 J33 J35 J37 J40 J42:J43 J46 J48 J51 J54 J56 J59 J61:J63 J66 J68:J69">
      <formula1>0</formula1>
      <formula2>0</formula2>
    </dataValidation>
    <dataValidation type="list" showErrorMessage="1" sqref="I15 I18 I20 I22 I24:I25 I27:I28 I30:I31 I33 I35 I37 I40 I42:I43 I46 I48 I51 I54 I56 I59 I61:I63 I66 I68:I6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5 N27:O28 N30:O31 N33:O33 N35:O35 N37:O37 N40:O40 N42:O43 N46:O46 N48:O48 N51:O51 N54:O54 N56:O56 N59:O59 N61:O63 N66:O66 N68:O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R25 R27:R28 R30:R31 R33 R35 R37 R40 R42:R43 R46 R48 R51 R54 R56 R59 R61:R63 R66 R68:R6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Q25 Q27:Q28 Q30:Q31 Q33 Q35 Q37 Q40 Q42:Q43 Q46 Q48 Q51 Q54 Q56 Q59 Q61:Q63 Q66 Q68:Q6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M25 M27:M28 M30:M31 M33 M35 M37 M40 M42:M43 M46 M48 M51 M54 M56 M59 M61:M63 M66 M68:M6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4:D25 D27:D28 D30:D31 D33 D35 D37 D40 D42:D43 D46 D48 D51 D54 D56 D59 D61:D63 D66 D68:D6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4:F25 F27:F28 F30:F31 F33 F35 F37 F40 F42:F43 F46 F48 F51 F54 F56 F59 F61:F63 F66 F68:F69">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9 L68">
      <formula1>"INR"</formula1>
    </dataValidation>
    <dataValidation allowBlank="1" showInputMessage="1" showErrorMessage="1" promptTitle="Itemcode/Make" prompt="Please enter text" sqref="C13:C69">
      <formula1>0</formula1>
      <formula2>0</formula2>
    </dataValidation>
    <dataValidation type="decimal" allowBlank="1" showInputMessage="1" showErrorMessage="1" errorTitle="Invalid Entry" error="Only Numeric Values are allowed. " sqref="A13:A69">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2021-11-10T10:02:03Z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