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6380" windowHeight="789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'BoQ1'!$A$11:$BC$276</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'BoQ1'!$A$1:$BC$276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<sst xmlns="http://schemas.openxmlformats.org/spreadsheetml/2006/main" count="1421" uniqueCount="405">
  <si>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</si>
  <si>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</si>
  <si>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</si>
  <si>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</si>
  <si>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</si>
  <si>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</si>
  <si>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</si>
  <si>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</si>
  <si>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</si>
  <si>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</si>
  <si>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</si>
  <si>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</si>
  <si>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</si>
  <si>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</si>
  <si>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</si>
  <si>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</si>
  <si>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</si>
  <si>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</si>
  <si>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</si>
  <si>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</si>
  <si>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</si>
  <si>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</si>
  <si>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</si>
  <si>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</si>
  <si>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</si>
  <si>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</si>
  <si>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</si>
  <si>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</si>
  <si>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</si>
  <si>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</si>
  <si>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</si>
  <si>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</si>
  <si>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</si>
  <si>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</si>
  <si>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</si>
  <si>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</si>
  <si>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</si>
  <si>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</si>
  <si>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</si>
  <si>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</si>
  <si>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</si>
  <si>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</si>
  <si>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</si>
  <si>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</si>
  <si>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</si>
  <si>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</si>
  <si>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</si>
  <si>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</si>
  <si>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</si>
  <si>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</si>
  <si>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</si>
  <si>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</si>
  <si>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</si>
  <si>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</si>
  <si>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</si>
  <si>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</si>
  <si>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</si>
  <si>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</si>
  <si>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</si>
  <si>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</si>
  <si>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</si>
  <si>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</si>
  <si>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</si>
  <si>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</si>
  <si>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</si>
  <si>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</si>
  <si>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</si>
  <si>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</si>
  <si>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</si>
  <si>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</si>
  <si>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</si>
  <si>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</si>
  <si>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</si>
  <si>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</si>
  <si>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</si>
  <si>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</si>
  <si>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</si>
  <si>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Half brick masonry with common burnt clay F.P.S. (non modular) bricks of class designation 7.5 in superstructure above plinth level up to floor V level.</t>
  </si>
  <si>
    <t>Cement mortar 1:4 (1 cement :4 coarse sand)</t>
  </si>
  <si>
    <t>WOOD AND PVC WORK</t>
  </si>
  <si>
    <t>125 mm</t>
  </si>
  <si>
    <t>Providing and fixing oxidised M.S. casement stays (straight peg type) with necessary screws etc. complete.</t>
  </si>
  <si>
    <t>250 mm weighing not less than 150 gms</t>
  </si>
  <si>
    <t>6 mm cement plaster of mix :</t>
  </si>
  <si>
    <t>1:3 (1 cement : 3 fine sand)</t>
  </si>
  <si>
    <t>Painting with synthetic enamel paint of approved brand and manufacture to give an even shade :</t>
  </si>
  <si>
    <t>Two or more coats on new work</t>
  </si>
  <si>
    <t>MINOR CIVIL MAINTENANCE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</si>
  <si>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</si>
  <si>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</si>
  <si>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</si>
  <si>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</si>
  <si>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</si>
  <si>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</si>
  <si>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</si>
  <si>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</si>
  <si>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</si>
  <si>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</si>
  <si>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</si>
  <si>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cutting rebate in flush door shutters (Total area of the shutter to be measured).</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</si>
  <si>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</si>
  <si>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</si>
  <si>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300x16 mm</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</si>
  <si>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</si>
  <si>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</si>
  <si>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</si>
  <si>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</si>
  <si>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</si>
  <si>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bright finished brass 100 mm mortice latch and lock, ISI marked, with six levers and a pair of anodised (anodic coating not less than grade AC 10 as per IS : 1868) aluminium lever handles of approved quality with necessary screws etc. complete.</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</si>
  <si>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</si>
  <si>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</si>
  <si>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</si>
  <si>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</si>
  <si>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</si>
  <si>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</si>
  <si>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</si>
  <si>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Distempering with 1st quality acrylic  distemper (ready made) having VOC content less than 50 gm per ltr. of approved manufacturer and of required shade and colour complete. as per manufacturer's specification.</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</si>
  <si>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</si>
  <si>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</si>
  <si>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</si>
  <si>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</si>
  <si>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Renewing glass panes, with putty and nails wherever necessary including racking out the old putty:</t>
  </si>
  <si>
    <t>Float glass panes of nominal thickness 4 mm (weight not less than 10kg/sqm)</t>
  </si>
  <si>
    <t>DISMANTLING AND DEMOLISHING</t>
  </si>
  <si>
    <t>Dismantling doors, windows and clerestory windows (steel or wood) shutter including chowkhats, architrave, holdfasts etc. complete and stacking within 50 metres lead :</t>
  </si>
  <si>
    <t>Of area beyond 3 sq. metres</t>
  </si>
  <si>
    <t>SANITARY INSTALLATIONS</t>
  </si>
  <si>
    <t>Providing and fixing white vitreous china laboratory sink including making all connections excluding cost of fittings :</t>
  </si>
  <si>
    <t>Size 600x450x200 mm</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</si>
  <si>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</si>
  <si>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</si>
  <si>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</si>
  <si>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</si>
  <si>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</si>
  <si>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cutting and making good the walls etc. Internal work - Exposed on wall</t>
  </si>
  <si>
    <t>15 mm dia nominal bore</t>
  </si>
  <si>
    <t>20 mm dia nominal bore</t>
  </si>
  <si>
    <t>40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</si>
  <si>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</si>
  <si>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</si>
  <si>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</si>
  <si>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</si>
  <si>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Providing and fixing G.I. Union in existing G.I. pipe line, cutting and threading the pipe and making long screws, including excavation, refilling the earth or cutting of wall and making good the same complete wherever required :</t>
  </si>
  <si>
    <t>15 mm nominal bore</t>
  </si>
  <si>
    <t>Providing and fixing C.P. brass long body bib cock of approved quality conforming to IS standards and weighing not less than 690 gms.</t>
  </si>
  <si>
    <t>Providing and fixing C.P. brass stop cock (concealed) of standard design and of approved make conforming to IS:8931.</t>
  </si>
  <si>
    <t xml:space="preserve">"P/F 1.50mm thick homogeneous polyvinyl chloride sheet/tile in flooring and skirting in approved pattern on a smooth and damp proof base using rubber base adhesive of approved quality and manufacturer  like Dualpo S-758 , Fevicol SR 998 or equivalent including rolling with light wooden roller weight about 5 kg. All complete as directed by Engineer -in -charge in approved colour and shade. </t>
  </si>
  <si>
    <t>Removal of old PVC floor and proper scrapping, cleaning etc to prepare surface for reflooring as per direction incharge.</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</si>
  <si>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</si>
  <si>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</si>
  <si>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</si>
  <si>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</si>
  <si>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</si>
  <si>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</si>
  <si>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</si>
  <si>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</si>
  <si>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</si>
  <si>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</si>
  <si>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</si>
  <si>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</si>
  <si>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</si>
  <si>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</si>
  <si>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</si>
  <si>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</si>
  <si>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</si>
  <si>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</si>
  <si>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</si>
  <si>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</si>
  <si>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</si>
  <si>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</si>
  <si>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</si>
  <si>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</si>
  <si>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</si>
  <si>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</si>
  <si>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</si>
  <si>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</si>
  <si>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</si>
  <si>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</si>
  <si>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</si>
  <si>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</si>
  <si>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</si>
  <si>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</si>
  <si>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</si>
  <si>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</si>
  <si>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</si>
  <si>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</si>
  <si>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</si>
  <si>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</si>
  <si>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</si>
  <si>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</si>
  <si>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</si>
  <si>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</si>
  <si>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</si>
  <si>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</si>
  <si>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</si>
  <si>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</si>
  <si>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</si>
  <si>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</si>
  <si>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</si>
  <si>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</si>
  <si>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</si>
  <si>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</si>
  <si>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</si>
  <si>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</si>
  <si>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</si>
  <si>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</si>
  <si>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</si>
  <si>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</si>
  <si>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</si>
  <si>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</si>
  <si>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</si>
  <si>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</si>
  <si>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</si>
  <si>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</si>
  <si>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</si>
  <si>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</si>
  <si>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</si>
  <si>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</si>
  <si>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</si>
  <si>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</si>
  <si>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</si>
  <si>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</si>
  <si>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</si>
  <si>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CARRIAGE OF MATERIALS</t>
  </si>
  <si>
    <t>By Mechanical Transport including loading,unloading and stacking</t>
  </si>
  <si>
    <t>Lime, moorum, building rubbish Lead - 2 km</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</si>
  <si>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</si>
  <si>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</si>
  <si>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</si>
  <si>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Brick work with common burnt clay F.P.S. (non modular) bricks of class designation 7.5 in superstructure above plinth level up to floor V level in all shapes and sizes in :</t>
  </si>
  <si>
    <t>Cement mortar 1:6 (1 cement : 6 coarse sand)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</si>
  <si>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</si>
  <si>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</si>
  <si>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</si>
  <si>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ISI marked oxidised M.S. tower bolt black finish, (Barrel type) with necessary screws etc. complete :</t>
  </si>
  <si>
    <t>100x10 mm</t>
  </si>
  <si>
    <t>Providing and fixing ISI marked oxidised M.S. handles conforming to IS:4992 with necessary screws etc. complete :</t>
  </si>
  <si>
    <t>100 mm</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</si>
  <si>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</si>
  <si>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</si>
  <si>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</si>
  <si>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</si>
  <si>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Structural steel work in single section, fixed with or without connecting plate, including cutting, hoisting, fixing in position and applying a priming coat of approved steel primer all complete.</t>
  </si>
  <si>
    <t>FLOORING</t>
  </si>
  <si>
    <t>15 mm cement plaster on rough side of single or half brick wall of mix:</t>
  </si>
  <si>
    <t>1:6 (1 cement: 6 coarse sand)</t>
  </si>
  <si>
    <t>15 mm cement plaster on rough side of single or half brick wall finished with a floating coat of neat cement of mix :</t>
  </si>
  <si>
    <t>1:4 (1 cement: 4 fine sand)</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</si>
  <si>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</si>
  <si>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</si>
  <si>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</si>
  <si>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</si>
  <si>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</si>
  <si>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</si>
  <si>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</si>
  <si>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</si>
  <si>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</si>
  <si>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</si>
  <si>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</si>
  <si>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</si>
  <si>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</si>
  <si>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</si>
  <si>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soil, waste and vent pipes :</t>
  </si>
  <si>
    <t>100 mm dia</t>
  </si>
  <si>
    <t>75 mm diameter :</t>
  </si>
  <si>
    <t>Providing and fixing plain bend of required degree.</t>
  </si>
  <si>
    <t>Providing and fixing collar :</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</si>
  <si>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</si>
  <si>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</si>
  <si>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</si>
  <si>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</si>
  <si>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100 mm inlet and 75 mm outlet</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</si>
  <si>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</si>
  <si>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</si>
  <si>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32 mm dia nominal bore</t>
  </si>
  <si>
    <t>Providing and fixing uplasticised PVC connection pipe with brass unions :</t>
  </si>
  <si>
    <t>45 cm length</t>
  </si>
  <si>
    <t>Providing and fixing C.P. brass bib cock of approved quality conforming to IS:8931 :</t>
  </si>
  <si>
    <t>Cutting holes up to 30x30 cm in walls including making good the same:</t>
  </si>
  <si>
    <t>With common burnt clay F.P.S. (non modular) bricks</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</si>
  <si>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</si>
  <si>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</si>
  <si>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</si>
  <si>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</si>
  <si>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</si>
  <si>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</si>
  <si>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</si>
  <si>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</si>
  <si>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Cum</t>
  </si>
  <si>
    <t>Each</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</si>
  <si>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</si>
  <si>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</si>
  <si>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</si>
  <si>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</si>
  <si>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</si>
  <si>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Supplying and filling in plinth with  sand under floors, including watering, ramming, consolidating and dressing complete.</t>
  </si>
  <si>
    <t>Clearing jungle including uprooting of rank vegetation, grass, brush wood, trees and saplings of girth up to 30 cm measured at a height of 1 m above ground level and removal of rubbish up to a distance of 50 m outside the periphery of the area cleared.</t>
  </si>
  <si>
    <t>Supplying chemical emulsion in sealed containers including delivery as specified.</t>
  </si>
  <si>
    <t>Chlorpyriphos/ Lindane emulsifiable concentrate of 20%</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</si>
  <si>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</si>
  <si>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</si>
  <si>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</si>
  <si>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Foundations, footings, bases of columns, etc. for mass concrete</t>
  </si>
  <si>
    <t>Walls (any thickness) including attached pilasters, butteresses, plinth and string courses etc.</t>
  </si>
  <si>
    <t>Suspended floors, roofs, landings, balconies and access platform</t>
  </si>
  <si>
    <t>Lintels, beams, plinth beams, girders, bressumers and cantilevers</t>
  </si>
  <si>
    <t>Stairs, (excluding landings) except spiral-staircases</t>
  </si>
  <si>
    <t>Cold twisted bars</t>
  </si>
  <si>
    <t>Brick work with common burnt clay F.P.S. (non modular) bricks of class designation 7.5 in foundation and plinth in:</t>
  </si>
  <si>
    <t>Half brick masonry with common burnt clay F.P.S. (non modular) bricks of class designation 7.5 in foundations and plinth in :</t>
  </si>
  <si>
    <t>cement mortar 1:4 (1 cement : 4 coarse sand)</t>
  </si>
  <si>
    <t>Brick edging 7cm wide 11.4 cm deep to plinth protection with common burnt clay F.P.S. (non modular) bricks of class designation 7.5 including grouting with cement mortar 1:4 (1 cement : 4 fine sand).</t>
  </si>
  <si>
    <t>Providing edge moulding to 18 mm thick marble stone counters, Vanities etc., including machine polishing to edge to give high gloss finish etc. complete as per design approved by Engineer-in-Charge.</t>
  </si>
  <si>
    <t>Granite work</t>
  </si>
  <si>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 As per approved sample)(8-9mm thick,size 450*300mm) </t>
  </si>
  <si>
    <t>Providing and fixing panelled or panelled and glazed shutters for doors, windows and clerestory windows, including ISI marked M.S. pressed butt hinges bright finished of required size with necessary screws, excluding panelling which will be paid for separately, all complete as per direction of Engineer-in-charge. (Note:- Butt hinges  and necessary screws  shall be paid separately)</t>
  </si>
  <si>
    <t>Providing and fixing ISI marked oxidised M.S. sliding door bolts with nuts and screws etc. complete :</t>
  </si>
  <si>
    <t>250x16 mm</t>
  </si>
  <si>
    <t>200x10 mm</t>
  </si>
  <si>
    <t>150x10 mm</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</si>
  <si>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</si>
  <si>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</si>
  <si>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Fixing standard steel glazed doors, windows and ventilators in walls, including fixing of float glass panes with glazing clips and special metal-sash putty of approved make, or metal beading with screws, (only steel windows, glass panes cut to size and glazing clips or metal beading with screws, shall be supplied by department free of cost.</t>
  </si>
  <si>
    <t>Fixing with 15x3 mm lugs 10 cm long embedded in cement concrete block 15x10x10 cm of C.C. 1:3:6 (1 Cement : 3 coarse sand : 6 graded stone aggregate 20 mm nominal size)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</si>
  <si>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</si>
  <si>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</si>
  <si>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</si>
  <si>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</si>
  <si>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Providing &amp; fixing glass panes with putty and glazing clips in steel doors, windows, clerestory windows, all complete with :</t>
  </si>
  <si>
    <t>4.0 mm thick glass panes</t>
  </si>
  <si>
    <t>Brick on edge flooring with bricks of class designation 7.5 on a bed of 12 mm cement mortar, including filling the joints with same mortar, with common burnt clay non modular bricks:</t>
  </si>
  <si>
    <t>1:6 (1cement : 6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</si>
  <si>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</si>
  <si>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</si>
  <si>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</si>
  <si>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</si>
  <si>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</si>
  <si>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</si>
  <si>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</si>
  <si>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</si>
  <si>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 xml:space="preserve"> Size of Tile 600x600 mm (Double charge, As per approved Sample )</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</si>
  <si>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</si>
  <si>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 (Double charge, As per approved Sample )</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</si>
  <si>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</si>
  <si>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</si>
  <si>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</si>
  <si>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12 mm cement plaster of mix :</t>
  </si>
  <si>
    <t>Pointing on brick work or brick flooring with cement mortar 1:3 (1 cement : 3 fine sand):</t>
  </si>
  <si>
    <t>Flush / Ruled/ Struck or weathered pointing</t>
  </si>
  <si>
    <t>Finishing walls with Premium Acrylic Smooth exterior paint with Silicone additives of required shade:</t>
  </si>
  <si>
    <t>New work (Two or more coats applied @ 1.43 ltr/10 sqm over and including priming coat of exterior primer applied @ 2.20 kg/10 sqm)</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</si>
  <si>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</si>
  <si>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</si>
  <si>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</si>
  <si>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</si>
  <si>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</si>
  <si>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</si>
  <si>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Window chowkhats</t>
  </si>
  <si>
    <t>Renewing glass panes, with wooden fillets wherever necessary:</t>
  </si>
  <si>
    <t>Hacking of CC flooring including cleaning for surface etc. complete as per direction of the Engineer-in-Charge.</t>
  </si>
  <si>
    <t>Dismantling 15 to 40 mm dia G.I. pipe including stacking of dismantled pipes (within 50 metres lead) as per direction of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</si>
  <si>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</si>
  <si>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</si>
  <si>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</si>
  <si>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</si>
  <si>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Taking out doors, windows and clerestory window shutters (steel or wood) including stacking within 50 metres lead :</t>
  </si>
  <si>
    <t>Dismantling barbed wire or flexible wire rope in fencing including making rolls and stacking within 50 metres lead.</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</si>
  <si>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</si>
  <si>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</si>
  <si>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</si>
  <si>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Sand cast iron S&amp;S pipe as per IS: 1729</t>
  </si>
  <si>
    <t>Providing and fixing bend of required degree with access door, insertion rubber washer 3 mm thick, bolts and nuts complete.</t>
  </si>
  <si>
    <t>Sand cast iron S&amp;S as per IS - 1729</t>
  </si>
  <si>
    <t>Sand Cast Iron S&amp;S as per IS: 1729</t>
  </si>
  <si>
    <t>Sand Cast Iron S&amp;S as per IS- 1729</t>
  </si>
  <si>
    <t>Providing and fixing ball valve (brass) of approved quality, High or low pressure, with plastic floats complete :</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</si>
  <si>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</si>
  <si>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</si>
  <si>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two coats of anti-corrosive bitumastic paint of approved quality :</t>
  </si>
  <si>
    <t>15 mm diameter pipe</t>
  </si>
  <si>
    <t>20 mm diameter pipe</t>
  </si>
  <si>
    <t>Providing and filling sand of grading zone V or coarser grade, allround the G.I. pipes in external work :</t>
  </si>
  <si>
    <t>Providing and fixing G.I. Union in G.I. pipe including cutting and threading the pipe and making long screws etc. complete (New work)  :</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</si>
  <si>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</si>
  <si>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</si>
  <si>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</si>
  <si>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Making chases up to 7.5x7.5 cm in walls including making good and finishing with matching surface after housing G.I. pipe etc.</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</si>
  <si>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</si>
  <si>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</si>
  <si>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</si>
  <si>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</si>
  <si>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</si>
  <si>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</si>
  <si>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"Providing and fixing gun metal gate valve with C.I. wheel of approved quality (screwed end) :    (a) 15mm nominal bore.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</si>
  <si>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</si>
  <si>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 xml:space="preserve">Providing and fixing aluminum door seal in door i/c necessary screw etc complete.
</t>
  </si>
  <si>
    <t xml:space="preserve">Providing and fixing of "I hook" of with ISI marked M.S. pressed butt hinges bright finished of required size.
</t>
  </si>
  <si>
    <t xml:space="preserve">Providing and fixing fly proof stainless steel grade 304 wire gauge, to windows and clerestory windows using wire gauge with average width of aperture 1.4 mm in both directions with wire of dia. 0.50 mm all complete.12 x12 mm beading </t>
  </si>
  <si>
    <t xml:space="preserve">"Construction of modular kitchen as per approved design in type VI.
SL. No  Items Nos Dia Size
1. Drawer Basket 2 Each 500 mm 420*485*140 mm
2. Meta Drawer 1 Each 665 mm 530*500*86 mm
3. Grain Trolly Basket with porter                                                                           1 Each   520*485*190 mm
4. Perforated Cutlery 
                  1 Each 500 mm 420*485*100 mm
5. Drawer Basket 1 Each   420*485*100 mm
6. Thali Basket 1 Each   420*485*140 mm
7. Drawer Basket 2 Each 775 mm 712*485*140 mm
8. Corner Carrousel 1 Each 900 mm 700 mm
9. Rack                 1 Each 765 mm 310*110*110 mm
10. Vegetable P. O. 3Shelf                                                                                             1Each 300 mm 254*485*533 mm
11. Corner  1 Each 900 mm  
12. Perforated Cutlery 
                                 1 Each 500 mm 470*485*100 mm
13. Thali Basket 1 Each   470*485*140 mm
14. Drawer Basket 2Each 500 mm 470*485*140 mm
15. Bottle P. O. 2 S 1 Each 200 mm 100*485*420 mm
16. Marble Partition 28 Each As per site
17. Full extention ball bearing sliding telescopic                                                     15 Set    
18. Marine Carcase  2Each 900*300*600
19. Glass Shutters 1.2 Sqm 
20. Solid Shutters 5.5 Sqm  
21. Auto Closing Concealed Hinges                                                                           6 One job  
22. Auto Closing Concealed Special Corner Hinges                                                             4 Each  
23. Handles 23 Each  
24. Hardware (Screws counter sunk, Connect Fastners, Tags)   As per site requirement
25. Fixing &amp; Installation of the complete modular kitchen including the chimney.      
"
With Below Specifications
(1)"Everyday/Hettich/Steel Art" Brand Baskets of AISI 304(18/8) in combination of  6mm, 3mm thick wires with bended and raised base wire base in Chrome/Nickel Stainless Steel with Test Certificate for  salt spray, resistance to corrosion, stain, scratch and loading capability, Rust Free, Non Magnetic, Extremely Durable      
(2) Baskets to be used with full extension ball bearing sliding "Hettich/Hafele" Brand telescopic 45 kg capacity.     
(3) Shutters to be mounted on "Hettich/Hafele" Brand Auto Closing Concealed Hinges . 
(4) "DMS/ Dynasty/ Indoline" Brand Shutters of 19 mm Mica based Marine Ply Post Form Finished with  German Qtr Round Edge  and PVC  Tape at top and bottom. </t>
  </si>
  <si>
    <t xml:space="preserve">Ffixing available G.I. pipes complete with G.I. fittings and clamps, i/c cutting and making good the walls etc. Internal work - Exposed on wall
20 mm dia nominal bore
</t>
  </si>
  <si>
    <t>litre</t>
  </si>
  <si>
    <t>One Job</t>
  </si>
  <si>
    <t>Metre</t>
  </si>
  <si>
    <t>Name of Work: Setting right of vacant house no 671 with Servant Quarter and Garage.</t>
  </si>
  <si>
    <t>Contract No:   27/Civil/D2/2021-22/04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</si>
</sst>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76"/>
  <sheetViews>
    <sheetView showGridLines="0" zoomScale="85" zoomScaleNormal="85" zoomScalePageLayoutView="0" workbookViewId="0" topLeftCell="A1">
      <selection activeCell="BK272" sqref="BK272"/>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1" width="0" style="1" hidden="1" customWidth="1"/>
    <col min="52" max="52" width="1.8515625"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5" t="str">
        <f>B2&amp;" BoQ"</f>
        <v>Percentage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6" t="s">
        <v>75</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8.25" customHeight="1">
      <c r="A5" s="76" t="s">
        <v>403</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75" customHeight="1">
      <c r="A6" s="76" t="s">
        <v>404</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58.5" customHeight="1">
      <c r="A8" s="11" t="s">
        <v>50</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223</v>
      </c>
      <c r="C13" s="39" t="s">
        <v>55</v>
      </c>
      <c r="D13" s="79"/>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1"/>
      <c r="IA13" s="22">
        <v>1</v>
      </c>
      <c r="IB13" s="22" t="s">
        <v>68</v>
      </c>
      <c r="IC13" s="22" t="s">
        <v>55</v>
      </c>
      <c r="IE13" s="23"/>
      <c r="IF13" s="23" t="s">
        <v>34</v>
      </c>
      <c r="IG13" s="23" t="s">
        <v>35</v>
      </c>
      <c r="IH13" s="23">
        <v>10</v>
      </c>
      <c r="II13" s="23" t="s">
        <v>36</v>
      </c>
    </row>
    <row r="14" spans="1:243" s="22" customFormat="1" ht="28.5">
      <c r="A14" s="66">
        <v>1.01</v>
      </c>
      <c r="B14" s="71" t="s">
        <v>224</v>
      </c>
      <c r="C14" s="39" t="s">
        <v>56</v>
      </c>
      <c r="D14" s="79"/>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1"/>
      <c r="IA14" s="22">
        <v>1.01</v>
      </c>
      <c r="IB14" s="22" t="s">
        <v>76</v>
      </c>
      <c r="IC14" s="22" t="s">
        <v>56</v>
      </c>
      <c r="ID14" s="22">
        <v>0.22</v>
      </c>
      <c r="IE14" s="23" t="s">
        <v>64</v>
      </c>
      <c r="IF14" s="23" t="s">
        <v>40</v>
      </c>
      <c r="IG14" s="23" t="s">
        <v>35</v>
      </c>
      <c r="IH14" s="23">
        <v>123.223</v>
      </c>
      <c r="II14" s="23" t="s">
        <v>37</v>
      </c>
    </row>
    <row r="15" spans="1:243" s="22" customFormat="1" ht="28.5">
      <c r="A15" s="66">
        <v>1.02</v>
      </c>
      <c r="B15" s="67" t="s">
        <v>225</v>
      </c>
      <c r="C15" s="39" t="s">
        <v>57</v>
      </c>
      <c r="D15" s="68">
        <v>9.5</v>
      </c>
      <c r="E15" s="69" t="s">
        <v>64</v>
      </c>
      <c r="F15" s="70">
        <v>104.81</v>
      </c>
      <c r="G15" s="40"/>
      <c r="H15" s="24"/>
      <c r="I15" s="47" t="s">
        <v>38</v>
      </c>
      <c r="J15" s="48">
        <f aca="true" t="shared" si="0" ref="J15:J77">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 aca="true" t="shared" si="1" ref="BA15:BA77">ROUND(total_amount_ba($B$2,$D$2,D15,F15,J15,K15,M15),0)</f>
        <v>996</v>
      </c>
      <c r="BB15" s="60">
        <f aca="true" t="shared" si="2" ref="BB15:BB77">BA15+SUM(N15:AZ15)</f>
        <v>996</v>
      </c>
      <c r="BC15" s="56" t="str">
        <f aca="true" t="shared" si="3" ref="BC15:BC77">SpellNumber(L15,BB15)</f>
        <v>INR  Nine Hundred &amp; Ninety Six  Only</v>
      </c>
      <c r="IA15" s="22">
        <v>1.02</v>
      </c>
      <c r="IB15" s="22" t="s">
        <v>69</v>
      </c>
      <c r="IC15" s="22" t="s">
        <v>57</v>
      </c>
      <c r="IE15" s="23"/>
      <c r="IF15" s="23" t="s">
        <v>41</v>
      </c>
      <c r="IG15" s="23" t="s">
        <v>42</v>
      </c>
      <c r="IH15" s="23">
        <v>213</v>
      </c>
      <c r="II15" s="23" t="s">
        <v>37</v>
      </c>
    </row>
    <row r="16" spans="1:243" s="22" customFormat="1" ht="15.75">
      <c r="A16" s="66">
        <v>2</v>
      </c>
      <c r="B16" s="67" t="s">
        <v>290</v>
      </c>
      <c r="C16" s="39" t="s">
        <v>149</v>
      </c>
      <c r="D16" s="79"/>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1"/>
      <c r="IA16" s="22">
        <v>1.03</v>
      </c>
      <c r="IB16" s="22" t="s">
        <v>88</v>
      </c>
      <c r="IC16" s="22" t="s">
        <v>149</v>
      </c>
      <c r="ID16" s="22">
        <v>3.5</v>
      </c>
      <c r="IE16" s="23" t="s">
        <v>52</v>
      </c>
      <c r="IF16" s="23"/>
      <c r="IG16" s="23"/>
      <c r="IH16" s="23"/>
      <c r="II16" s="23"/>
    </row>
    <row r="17" spans="1:243" s="22" customFormat="1" ht="128.25">
      <c r="A17" s="66">
        <v>2.01</v>
      </c>
      <c r="B17" s="67" t="s">
        <v>291</v>
      </c>
      <c r="C17" s="39" t="s">
        <v>58</v>
      </c>
      <c r="D17" s="79"/>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1"/>
      <c r="IA17" s="22">
        <v>1.04</v>
      </c>
      <c r="IB17" s="22" t="s">
        <v>70</v>
      </c>
      <c r="IC17" s="22" t="s">
        <v>58</v>
      </c>
      <c r="IE17" s="23"/>
      <c r="IF17" s="23"/>
      <c r="IG17" s="23"/>
      <c r="IH17" s="23"/>
      <c r="II17" s="23"/>
    </row>
    <row r="18" spans="1:243" s="22" customFormat="1" ht="28.5">
      <c r="A18" s="66">
        <v>2.02</v>
      </c>
      <c r="B18" s="67" t="s">
        <v>292</v>
      </c>
      <c r="C18" s="39" t="s">
        <v>150</v>
      </c>
      <c r="D18" s="68">
        <v>2.6</v>
      </c>
      <c r="E18" s="69" t="s">
        <v>64</v>
      </c>
      <c r="F18" s="70">
        <v>159.44</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 t="shared" si="1"/>
        <v>415</v>
      </c>
      <c r="BB18" s="60">
        <f t="shared" si="2"/>
        <v>415</v>
      </c>
      <c r="BC18" s="56" t="str">
        <f t="shared" si="3"/>
        <v>INR  Four Hundred &amp; Fifteen  Only</v>
      </c>
      <c r="IA18" s="22">
        <v>1.05</v>
      </c>
      <c r="IB18" s="22" t="s">
        <v>71</v>
      </c>
      <c r="IC18" s="22" t="s">
        <v>150</v>
      </c>
      <c r="ID18" s="22">
        <v>26</v>
      </c>
      <c r="IE18" s="23" t="s">
        <v>66</v>
      </c>
      <c r="IF18" s="23"/>
      <c r="IG18" s="23"/>
      <c r="IH18" s="23"/>
      <c r="II18" s="23"/>
    </row>
    <row r="19" spans="1:243" s="22" customFormat="1" ht="171">
      <c r="A19" s="66">
        <v>2.03</v>
      </c>
      <c r="B19" s="67" t="s">
        <v>293</v>
      </c>
      <c r="C19" s="39" t="s">
        <v>151</v>
      </c>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1"/>
      <c r="IA19" s="22">
        <v>2.01</v>
      </c>
      <c r="IB19" s="22" t="s">
        <v>72</v>
      </c>
      <c r="IC19" s="22" t="s">
        <v>151</v>
      </c>
      <c r="IE19" s="23"/>
      <c r="IF19" s="23"/>
      <c r="IG19" s="23"/>
      <c r="IH19" s="23"/>
      <c r="II19" s="23"/>
    </row>
    <row r="20" spans="1:243" s="22" customFormat="1" ht="30.75" customHeight="1">
      <c r="A20" s="66">
        <v>2.04</v>
      </c>
      <c r="B20" s="67" t="s">
        <v>292</v>
      </c>
      <c r="C20" s="39" t="s">
        <v>59</v>
      </c>
      <c r="D20" s="79"/>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1"/>
      <c r="IA20" s="22">
        <v>2.02</v>
      </c>
      <c r="IB20" s="22" t="s">
        <v>77</v>
      </c>
      <c r="IC20" s="22" t="s">
        <v>59</v>
      </c>
      <c r="IE20" s="23"/>
      <c r="IF20" s="23" t="s">
        <v>34</v>
      </c>
      <c r="IG20" s="23" t="s">
        <v>43</v>
      </c>
      <c r="IH20" s="23">
        <v>10</v>
      </c>
      <c r="II20" s="23" t="s">
        <v>37</v>
      </c>
    </row>
    <row r="21" spans="1:243" s="22" customFormat="1" ht="28.5">
      <c r="A21" s="66">
        <v>2.05</v>
      </c>
      <c r="B21" s="67" t="s">
        <v>294</v>
      </c>
      <c r="C21" s="39" t="s">
        <v>152</v>
      </c>
      <c r="D21" s="68">
        <v>8</v>
      </c>
      <c r="E21" s="69" t="s">
        <v>74</v>
      </c>
      <c r="F21" s="70">
        <v>319.33</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9"/>
      <c r="BA21" s="42">
        <f t="shared" si="1"/>
        <v>2555</v>
      </c>
      <c r="BB21" s="60">
        <f t="shared" si="2"/>
        <v>2555</v>
      </c>
      <c r="BC21" s="56" t="str">
        <f t="shared" si="3"/>
        <v>INR  Two Thousand Five Hundred &amp; Fifty Five  Only</v>
      </c>
      <c r="IA21" s="22">
        <v>2.03</v>
      </c>
      <c r="IB21" s="22" t="s">
        <v>78</v>
      </c>
      <c r="IC21" s="22" t="s">
        <v>152</v>
      </c>
      <c r="ID21" s="22">
        <v>1.6</v>
      </c>
      <c r="IE21" s="23" t="s">
        <v>52</v>
      </c>
      <c r="IF21" s="23"/>
      <c r="IG21" s="23"/>
      <c r="IH21" s="23"/>
      <c r="II21" s="23"/>
    </row>
    <row r="22" spans="1:243" s="22" customFormat="1" ht="57">
      <c r="A22" s="66">
        <v>2.06</v>
      </c>
      <c r="B22" s="67" t="s">
        <v>295</v>
      </c>
      <c r="C22" s="39" t="s">
        <v>60</v>
      </c>
      <c r="D22" s="68">
        <v>0.4</v>
      </c>
      <c r="E22" s="69" t="s">
        <v>64</v>
      </c>
      <c r="F22" s="70">
        <v>1712.45</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9"/>
      <c r="BA22" s="42">
        <f t="shared" si="1"/>
        <v>685</v>
      </c>
      <c r="BB22" s="60">
        <f t="shared" si="2"/>
        <v>685</v>
      </c>
      <c r="BC22" s="56" t="str">
        <f t="shared" si="3"/>
        <v>INR  Six Hundred &amp; Eighty Five  Only</v>
      </c>
      <c r="IA22" s="22">
        <v>3</v>
      </c>
      <c r="IB22" s="22" t="s">
        <v>89</v>
      </c>
      <c r="IC22" s="22" t="s">
        <v>60</v>
      </c>
      <c r="IE22" s="23"/>
      <c r="IF22" s="23" t="s">
        <v>40</v>
      </c>
      <c r="IG22" s="23" t="s">
        <v>35</v>
      </c>
      <c r="IH22" s="23">
        <v>123.223</v>
      </c>
      <c r="II22" s="23" t="s">
        <v>37</v>
      </c>
    </row>
    <row r="23" spans="1:243" s="22" customFormat="1" ht="114">
      <c r="A23" s="66">
        <v>2.07</v>
      </c>
      <c r="B23" s="67" t="s">
        <v>296</v>
      </c>
      <c r="C23" s="39" t="s">
        <v>153</v>
      </c>
      <c r="D23" s="68">
        <v>142</v>
      </c>
      <c r="E23" s="69" t="s">
        <v>52</v>
      </c>
      <c r="F23" s="70">
        <v>11</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9"/>
      <c r="BA23" s="42">
        <f t="shared" si="1"/>
        <v>1562</v>
      </c>
      <c r="BB23" s="60">
        <f t="shared" si="2"/>
        <v>1562</v>
      </c>
      <c r="BC23" s="56" t="str">
        <f t="shared" si="3"/>
        <v>INR  One Thousand Five Hundred &amp; Sixty Two  Only</v>
      </c>
      <c r="IA23" s="22">
        <v>3.01</v>
      </c>
      <c r="IB23" s="22" t="s">
        <v>90</v>
      </c>
      <c r="IC23" s="22" t="s">
        <v>153</v>
      </c>
      <c r="IE23" s="23"/>
      <c r="IF23" s="23" t="s">
        <v>44</v>
      </c>
      <c r="IG23" s="23" t="s">
        <v>45</v>
      </c>
      <c r="IH23" s="23">
        <v>10</v>
      </c>
      <c r="II23" s="23" t="s">
        <v>37</v>
      </c>
    </row>
    <row r="24" spans="1:243" s="22" customFormat="1" ht="42.75">
      <c r="A24" s="66">
        <v>2.08</v>
      </c>
      <c r="B24" s="67" t="s">
        <v>297</v>
      </c>
      <c r="C24" s="39" t="s">
        <v>154</v>
      </c>
      <c r="D24" s="79"/>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1"/>
      <c r="IA24" s="22">
        <v>3.02</v>
      </c>
      <c r="IB24" s="22" t="s">
        <v>91</v>
      </c>
      <c r="IC24" s="22" t="s">
        <v>154</v>
      </c>
      <c r="IE24" s="23"/>
      <c r="IF24" s="23"/>
      <c r="IG24" s="23"/>
      <c r="IH24" s="23"/>
      <c r="II24" s="23"/>
    </row>
    <row r="25" spans="1:243" s="22" customFormat="1" ht="28.5">
      <c r="A25" s="66">
        <v>2.09</v>
      </c>
      <c r="B25" s="67" t="s">
        <v>298</v>
      </c>
      <c r="C25" s="39" t="s">
        <v>155</v>
      </c>
      <c r="D25" s="68">
        <v>20</v>
      </c>
      <c r="E25" s="69" t="s">
        <v>400</v>
      </c>
      <c r="F25" s="70">
        <v>176.1</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9"/>
      <c r="BA25" s="42">
        <f t="shared" si="1"/>
        <v>3522</v>
      </c>
      <c r="BB25" s="60">
        <f t="shared" si="2"/>
        <v>3522</v>
      </c>
      <c r="BC25" s="56" t="str">
        <f t="shared" si="3"/>
        <v>INR  Three Thousand Five Hundred &amp; Twenty Two  Only</v>
      </c>
      <c r="IA25" s="22">
        <v>3.03</v>
      </c>
      <c r="IB25" s="22" t="s">
        <v>92</v>
      </c>
      <c r="IC25" s="22" t="s">
        <v>155</v>
      </c>
      <c r="ID25" s="22">
        <v>3.2</v>
      </c>
      <c r="IE25" s="23" t="s">
        <v>52</v>
      </c>
      <c r="IF25" s="23" t="s">
        <v>41</v>
      </c>
      <c r="IG25" s="23" t="s">
        <v>42</v>
      </c>
      <c r="IH25" s="23">
        <v>213</v>
      </c>
      <c r="II25" s="23" t="s">
        <v>37</v>
      </c>
    </row>
    <row r="26" spans="1:243" s="22" customFormat="1" ht="15.75">
      <c r="A26" s="66">
        <v>3</v>
      </c>
      <c r="B26" s="67" t="s">
        <v>226</v>
      </c>
      <c r="C26" s="39" t="s">
        <v>156</v>
      </c>
      <c r="D26" s="79"/>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1"/>
      <c r="IA26" s="22">
        <v>3.04</v>
      </c>
      <c r="IB26" s="22" t="s">
        <v>93</v>
      </c>
      <c r="IC26" s="22" t="s">
        <v>156</v>
      </c>
      <c r="ID26" s="22">
        <v>3</v>
      </c>
      <c r="IE26" s="23" t="s">
        <v>65</v>
      </c>
      <c r="IF26" s="23"/>
      <c r="IG26" s="23"/>
      <c r="IH26" s="23"/>
      <c r="II26" s="23"/>
    </row>
    <row r="27" spans="1:243" s="22" customFormat="1" ht="71.25">
      <c r="A27" s="66">
        <v>3.01</v>
      </c>
      <c r="B27" s="67" t="s">
        <v>227</v>
      </c>
      <c r="C27" s="39" t="s">
        <v>157</v>
      </c>
      <c r="D27" s="79"/>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1"/>
      <c r="IA27" s="22">
        <v>3.05</v>
      </c>
      <c r="IB27" s="22" t="s">
        <v>94</v>
      </c>
      <c r="IC27" s="22" t="s">
        <v>157</v>
      </c>
      <c r="ID27" s="22">
        <v>9</v>
      </c>
      <c r="IE27" s="23" t="s">
        <v>52</v>
      </c>
      <c r="IF27" s="23"/>
      <c r="IG27" s="23"/>
      <c r="IH27" s="23"/>
      <c r="II27" s="23"/>
    </row>
    <row r="28" spans="1:243" s="22" customFormat="1" ht="71.25">
      <c r="A28" s="66">
        <v>3.02</v>
      </c>
      <c r="B28" s="67" t="s">
        <v>228</v>
      </c>
      <c r="C28" s="39" t="s">
        <v>158</v>
      </c>
      <c r="D28" s="68">
        <v>1.61</v>
      </c>
      <c r="E28" s="69" t="s">
        <v>64</v>
      </c>
      <c r="F28" s="70">
        <v>5952.3</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9"/>
      <c r="BA28" s="42">
        <f t="shared" si="1"/>
        <v>9583</v>
      </c>
      <c r="BB28" s="60">
        <f t="shared" si="2"/>
        <v>9583</v>
      </c>
      <c r="BC28" s="56" t="str">
        <f t="shared" si="3"/>
        <v>INR  Nine Thousand Five Hundred &amp; Eighty Three  Only</v>
      </c>
      <c r="IA28" s="22">
        <v>4</v>
      </c>
      <c r="IB28" s="22" t="s">
        <v>79</v>
      </c>
      <c r="IC28" s="22" t="s">
        <v>158</v>
      </c>
      <c r="IE28" s="23"/>
      <c r="IF28" s="23"/>
      <c r="IG28" s="23"/>
      <c r="IH28" s="23"/>
      <c r="II28" s="23"/>
    </row>
    <row r="29" spans="1:243" s="22" customFormat="1" ht="242.25">
      <c r="A29" s="66">
        <v>3.03</v>
      </c>
      <c r="B29" s="67" t="s">
        <v>299</v>
      </c>
      <c r="C29" s="39" t="s">
        <v>159</v>
      </c>
      <c r="D29" s="68">
        <v>1.2</v>
      </c>
      <c r="E29" s="69" t="s">
        <v>52</v>
      </c>
      <c r="F29" s="70">
        <v>538.4</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9"/>
      <c r="BA29" s="42">
        <f t="shared" si="1"/>
        <v>646</v>
      </c>
      <c r="BB29" s="60">
        <f t="shared" si="2"/>
        <v>646</v>
      </c>
      <c r="BC29" s="56" t="str">
        <f t="shared" si="3"/>
        <v>INR  Six Hundred &amp; Forty Six  Only</v>
      </c>
      <c r="IA29" s="22">
        <v>4.01</v>
      </c>
      <c r="IB29" s="22" t="s">
        <v>95</v>
      </c>
      <c r="IC29" s="22" t="s">
        <v>159</v>
      </c>
      <c r="IE29" s="23"/>
      <c r="IF29" s="23"/>
      <c r="IG29" s="23"/>
      <c r="IH29" s="23"/>
      <c r="II29" s="23"/>
    </row>
    <row r="30" spans="1:243" s="22" customFormat="1" ht="15.75">
      <c r="A30" s="66">
        <v>4</v>
      </c>
      <c r="B30" s="67" t="s">
        <v>68</v>
      </c>
      <c r="C30" s="39" t="s">
        <v>61</v>
      </c>
      <c r="D30" s="79"/>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1"/>
      <c r="IA30" s="22">
        <v>4.02</v>
      </c>
      <c r="IB30" s="22" t="s">
        <v>96</v>
      </c>
      <c r="IC30" s="22" t="s">
        <v>61</v>
      </c>
      <c r="ID30" s="22">
        <v>0.012</v>
      </c>
      <c r="IE30" s="23" t="s">
        <v>64</v>
      </c>
      <c r="IF30" s="23"/>
      <c r="IG30" s="23"/>
      <c r="IH30" s="23"/>
      <c r="II30" s="23"/>
    </row>
    <row r="31" spans="1:243" s="22" customFormat="1" ht="128.25">
      <c r="A31" s="66">
        <v>4.01</v>
      </c>
      <c r="B31" s="67" t="s">
        <v>300</v>
      </c>
      <c r="C31" s="39" t="s">
        <v>160</v>
      </c>
      <c r="D31" s="79"/>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1"/>
      <c r="IA31" s="22">
        <v>4.03</v>
      </c>
      <c r="IB31" s="22" t="s">
        <v>97</v>
      </c>
      <c r="IC31" s="22" t="s">
        <v>160</v>
      </c>
      <c r="IE31" s="23"/>
      <c r="IF31" s="23"/>
      <c r="IG31" s="23"/>
      <c r="IH31" s="23"/>
      <c r="II31" s="23"/>
    </row>
    <row r="32" spans="1:243" s="22" customFormat="1" ht="71.25">
      <c r="A32" s="66">
        <v>4.02</v>
      </c>
      <c r="B32" s="67" t="s">
        <v>301</v>
      </c>
      <c r="C32" s="39" t="s">
        <v>161</v>
      </c>
      <c r="D32" s="68">
        <v>0.15</v>
      </c>
      <c r="E32" s="69" t="s">
        <v>64</v>
      </c>
      <c r="F32" s="70">
        <v>8159.57</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9"/>
      <c r="BA32" s="42">
        <f t="shared" si="1"/>
        <v>1224</v>
      </c>
      <c r="BB32" s="60">
        <f t="shared" si="2"/>
        <v>1224</v>
      </c>
      <c r="BC32" s="56" t="str">
        <f t="shared" si="3"/>
        <v>INR  One Thousand Two Hundred &amp; Twenty Four  Only</v>
      </c>
      <c r="IA32" s="22">
        <v>4.04</v>
      </c>
      <c r="IB32" s="22" t="s">
        <v>98</v>
      </c>
      <c r="IC32" s="22" t="s">
        <v>161</v>
      </c>
      <c r="ID32" s="22">
        <v>4.4</v>
      </c>
      <c r="IE32" s="23" t="s">
        <v>52</v>
      </c>
      <c r="IF32" s="23"/>
      <c r="IG32" s="23"/>
      <c r="IH32" s="23"/>
      <c r="II32" s="23"/>
    </row>
    <row r="33" spans="1:243" s="22" customFormat="1" ht="24.75" customHeight="1">
      <c r="A33" s="66">
        <v>4.03</v>
      </c>
      <c r="B33" s="67" t="s">
        <v>76</v>
      </c>
      <c r="C33" s="39" t="s">
        <v>162</v>
      </c>
      <c r="D33" s="68">
        <v>2.85</v>
      </c>
      <c r="E33" s="69" t="s">
        <v>64</v>
      </c>
      <c r="F33" s="70">
        <v>8560.98</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9"/>
      <c r="BA33" s="42">
        <f t="shared" si="1"/>
        <v>24399</v>
      </c>
      <c r="BB33" s="60">
        <f t="shared" si="2"/>
        <v>24399</v>
      </c>
      <c r="BC33" s="56" t="str">
        <f t="shared" si="3"/>
        <v>INR  Twenty Four Thousand Three Hundred &amp; Ninety Nine  Only</v>
      </c>
      <c r="IA33" s="22">
        <v>4.05</v>
      </c>
      <c r="IB33" s="22" t="s">
        <v>99</v>
      </c>
      <c r="IC33" s="22" t="s">
        <v>162</v>
      </c>
      <c r="ID33" s="22">
        <v>4.4</v>
      </c>
      <c r="IE33" s="23" t="s">
        <v>52</v>
      </c>
      <c r="IF33" s="23"/>
      <c r="IG33" s="23"/>
      <c r="IH33" s="23"/>
      <c r="II33" s="23"/>
    </row>
    <row r="34" spans="1:243" s="22" customFormat="1" ht="42.75" customHeight="1">
      <c r="A34" s="66">
        <v>4.04</v>
      </c>
      <c r="B34" s="67" t="s">
        <v>69</v>
      </c>
      <c r="C34" s="39" t="s">
        <v>163</v>
      </c>
      <c r="D34" s="79"/>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1"/>
      <c r="IA34" s="22">
        <v>4.06</v>
      </c>
      <c r="IB34" s="22" t="s">
        <v>81</v>
      </c>
      <c r="IC34" s="22" t="s">
        <v>163</v>
      </c>
      <c r="IE34" s="23"/>
      <c r="IF34" s="23"/>
      <c r="IG34" s="23"/>
      <c r="IH34" s="23"/>
      <c r="II34" s="23"/>
    </row>
    <row r="35" spans="1:243" s="22" customFormat="1" ht="19.5" customHeight="1">
      <c r="A35" s="66">
        <v>4.05</v>
      </c>
      <c r="B35" s="67" t="s">
        <v>302</v>
      </c>
      <c r="C35" s="39" t="s">
        <v>164</v>
      </c>
      <c r="D35" s="68">
        <v>0.6</v>
      </c>
      <c r="E35" s="69" t="s">
        <v>52</v>
      </c>
      <c r="F35" s="70">
        <v>249.75</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9"/>
      <c r="BA35" s="42">
        <f t="shared" si="1"/>
        <v>150</v>
      </c>
      <c r="BB35" s="60">
        <f t="shared" si="2"/>
        <v>150</v>
      </c>
      <c r="BC35" s="56" t="str">
        <f t="shared" si="3"/>
        <v>INR  One Hundred &amp; Fifty  Only</v>
      </c>
      <c r="IA35" s="22">
        <v>4.07</v>
      </c>
      <c r="IB35" s="22" t="s">
        <v>82</v>
      </c>
      <c r="IC35" s="22" t="s">
        <v>164</v>
      </c>
      <c r="ID35" s="22">
        <v>12</v>
      </c>
      <c r="IE35" s="23" t="s">
        <v>65</v>
      </c>
      <c r="IF35" s="23"/>
      <c r="IG35" s="23"/>
      <c r="IH35" s="23"/>
      <c r="II35" s="23"/>
    </row>
    <row r="36" spans="1:243" s="22" customFormat="1" ht="30.75" customHeight="1">
      <c r="A36" s="66">
        <v>4.06</v>
      </c>
      <c r="B36" s="67" t="s">
        <v>303</v>
      </c>
      <c r="C36" s="39" t="s">
        <v>165</v>
      </c>
      <c r="D36" s="68">
        <v>1.1</v>
      </c>
      <c r="E36" s="69" t="s">
        <v>52</v>
      </c>
      <c r="F36" s="70">
        <v>534.23</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9"/>
      <c r="BA36" s="42">
        <f t="shared" si="1"/>
        <v>588</v>
      </c>
      <c r="BB36" s="60">
        <f t="shared" si="2"/>
        <v>588</v>
      </c>
      <c r="BC36" s="56" t="str">
        <f t="shared" si="3"/>
        <v>INR  Five Hundred &amp; Eighty Eight  Only</v>
      </c>
      <c r="IA36" s="22">
        <v>4.08</v>
      </c>
      <c r="IB36" s="22" t="s">
        <v>100</v>
      </c>
      <c r="IC36" s="22" t="s">
        <v>165</v>
      </c>
      <c r="ID36" s="22">
        <v>3</v>
      </c>
      <c r="IE36" s="23" t="s">
        <v>65</v>
      </c>
      <c r="IF36" s="23"/>
      <c r="IG36" s="23"/>
      <c r="IH36" s="23"/>
      <c r="II36" s="23"/>
    </row>
    <row r="37" spans="1:243" s="22" customFormat="1" ht="28.5">
      <c r="A37" s="66">
        <v>4.07</v>
      </c>
      <c r="B37" s="67" t="s">
        <v>304</v>
      </c>
      <c r="C37" s="39" t="s">
        <v>62</v>
      </c>
      <c r="D37" s="68">
        <v>1.5</v>
      </c>
      <c r="E37" s="69" t="s">
        <v>52</v>
      </c>
      <c r="F37" s="70">
        <v>607.67</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9"/>
      <c r="BA37" s="42">
        <f t="shared" si="1"/>
        <v>912</v>
      </c>
      <c r="BB37" s="60">
        <f t="shared" si="2"/>
        <v>912</v>
      </c>
      <c r="BC37" s="56" t="str">
        <f t="shared" si="3"/>
        <v>INR  Nine Hundred &amp; Twelve  Only</v>
      </c>
      <c r="IA37" s="22">
        <v>4.09</v>
      </c>
      <c r="IB37" s="22" t="s">
        <v>101</v>
      </c>
      <c r="IC37" s="22" t="s">
        <v>62</v>
      </c>
      <c r="IE37" s="23"/>
      <c r="IF37" s="23"/>
      <c r="IG37" s="23"/>
      <c r="IH37" s="23"/>
      <c r="II37" s="23"/>
    </row>
    <row r="38" spans="1:243" s="22" customFormat="1" ht="28.5">
      <c r="A38" s="70">
        <v>4.08</v>
      </c>
      <c r="B38" s="67" t="s">
        <v>88</v>
      </c>
      <c r="C38" s="39" t="s">
        <v>63</v>
      </c>
      <c r="D38" s="68">
        <v>16</v>
      </c>
      <c r="E38" s="69" t="s">
        <v>52</v>
      </c>
      <c r="F38" s="70">
        <v>607.67</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9"/>
      <c r="BA38" s="42">
        <f t="shared" si="1"/>
        <v>9723</v>
      </c>
      <c r="BB38" s="60">
        <f t="shared" si="2"/>
        <v>9723</v>
      </c>
      <c r="BC38" s="56" t="str">
        <f t="shared" si="3"/>
        <v>INR  Nine Thousand Seven Hundred &amp; Twenty Three  Only</v>
      </c>
      <c r="IA38" s="22">
        <v>4.1</v>
      </c>
      <c r="IB38" s="22" t="s">
        <v>102</v>
      </c>
      <c r="IC38" s="22" t="s">
        <v>63</v>
      </c>
      <c r="ID38" s="22">
        <v>3</v>
      </c>
      <c r="IE38" s="23" t="s">
        <v>65</v>
      </c>
      <c r="IF38" s="23"/>
      <c r="IG38" s="23"/>
      <c r="IH38" s="23"/>
      <c r="II38" s="23"/>
    </row>
    <row r="39" spans="1:243" s="22" customFormat="1" ht="28.5">
      <c r="A39" s="66">
        <v>4.09</v>
      </c>
      <c r="B39" s="67" t="s">
        <v>305</v>
      </c>
      <c r="C39" s="39" t="s">
        <v>166</v>
      </c>
      <c r="D39" s="68">
        <v>0.1</v>
      </c>
      <c r="E39" s="69" t="s">
        <v>52</v>
      </c>
      <c r="F39" s="70">
        <v>484.04</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9"/>
      <c r="BA39" s="42">
        <f t="shared" si="1"/>
        <v>48</v>
      </c>
      <c r="BB39" s="60">
        <f t="shared" si="2"/>
        <v>48</v>
      </c>
      <c r="BC39" s="56" t="str">
        <f t="shared" si="3"/>
        <v>INR  Forty Eight Only</v>
      </c>
      <c r="IA39" s="22">
        <v>4.11</v>
      </c>
      <c r="IB39" s="22" t="s">
        <v>103</v>
      </c>
      <c r="IC39" s="22" t="s">
        <v>166</v>
      </c>
      <c r="IE39" s="23"/>
      <c r="IF39" s="23"/>
      <c r="IG39" s="23"/>
      <c r="IH39" s="23"/>
      <c r="II39" s="23"/>
    </row>
    <row r="40" spans="1:243" s="22" customFormat="1" ht="28.5">
      <c r="A40" s="66">
        <v>4.1</v>
      </c>
      <c r="B40" s="67" t="s">
        <v>306</v>
      </c>
      <c r="C40" s="39" t="s">
        <v>167</v>
      </c>
      <c r="D40" s="68">
        <v>11</v>
      </c>
      <c r="E40" s="69" t="s">
        <v>52</v>
      </c>
      <c r="F40" s="70">
        <v>545.68</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9"/>
      <c r="BA40" s="42">
        <f t="shared" si="1"/>
        <v>6002</v>
      </c>
      <c r="BB40" s="60">
        <f t="shared" si="2"/>
        <v>6002</v>
      </c>
      <c r="BC40" s="56" t="str">
        <f t="shared" si="3"/>
        <v>INR  Six Thousand  &amp;Two  Only</v>
      </c>
      <c r="IA40" s="22">
        <v>4.12</v>
      </c>
      <c r="IB40" s="22" t="s">
        <v>104</v>
      </c>
      <c r="IC40" s="22" t="s">
        <v>167</v>
      </c>
      <c r="ID40" s="22">
        <v>4</v>
      </c>
      <c r="IE40" s="23" t="s">
        <v>65</v>
      </c>
      <c r="IF40" s="23"/>
      <c r="IG40" s="23"/>
      <c r="IH40" s="23"/>
      <c r="II40" s="23"/>
    </row>
    <row r="41" spans="1:243" s="22" customFormat="1" ht="73.5" customHeight="1">
      <c r="A41" s="66">
        <v>4.11</v>
      </c>
      <c r="B41" s="67" t="s">
        <v>70</v>
      </c>
      <c r="C41" s="39" t="s">
        <v>168</v>
      </c>
      <c r="D41" s="79"/>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1"/>
      <c r="IA41" s="22">
        <v>4.13</v>
      </c>
      <c r="IB41" s="22" t="s">
        <v>105</v>
      </c>
      <c r="IC41" s="22" t="s">
        <v>168</v>
      </c>
      <c r="IE41" s="23"/>
      <c r="IF41" s="23"/>
      <c r="IG41" s="23"/>
      <c r="IH41" s="23"/>
      <c r="II41" s="23"/>
    </row>
    <row r="42" spans="1:243" s="22" customFormat="1" ht="28.5">
      <c r="A42" s="66">
        <v>4.12</v>
      </c>
      <c r="B42" s="67" t="s">
        <v>307</v>
      </c>
      <c r="C42" s="39" t="s">
        <v>169</v>
      </c>
      <c r="D42" s="68">
        <v>503</v>
      </c>
      <c r="E42" s="69" t="s">
        <v>66</v>
      </c>
      <c r="F42" s="70">
        <v>73.21</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9"/>
      <c r="BA42" s="42">
        <f t="shared" si="1"/>
        <v>36825</v>
      </c>
      <c r="BB42" s="60">
        <f t="shared" si="2"/>
        <v>36825</v>
      </c>
      <c r="BC42" s="56" t="str">
        <f t="shared" si="3"/>
        <v>INR  Thirty Six Thousand Eight Hundred &amp; Twenty Five  Only</v>
      </c>
      <c r="IA42" s="22">
        <v>4.14</v>
      </c>
      <c r="IB42" s="22" t="s">
        <v>80</v>
      </c>
      <c r="IC42" s="22" t="s">
        <v>169</v>
      </c>
      <c r="ID42" s="22">
        <v>8</v>
      </c>
      <c r="IE42" s="23" t="s">
        <v>65</v>
      </c>
      <c r="IF42" s="23"/>
      <c r="IG42" s="23"/>
      <c r="IH42" s="23"/>
      <c r="II42" s="23"/>
    </row>
    <row r="43" spans="1:243" s="22" customFormat="1" ht="15.75">
      <c r="A43" s="66">
        <v>5</v>
      </c>
      <c r="B43" s="67" t="s">
        <v>72</v>
      </c>
      <c r="C43" s="39" t="s">
        <v>170</v>
      </c>
      <c r="D43" s="79"/>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1"/>
      <c r="IA43" s="22">
        <v>4.15</v>
      </c>
      <c r="IB43" s="22" t="s">
        <v>106</v>
      </c>
      <c r="IC43" s="22" t="s">
        <v>170</v>
      </c>
      <c r="IE43" s="23"/>
      <c r="IF43" s="23"/>
      <c r="IG43" s="23"/>
      <c r="IH43" s="23"/>
      <c r="II43" s="23"/>
    </row>
    <row r="44" spans="1:243" s="22" customFormat="1" ht="57">
      <c r="A44" s="66">
        <v>5.01</v>
      </c>
      <c r="B44" s="67" t="s">
        <v>308</v>
      </c>
      <c r="C44" s="39" t="s">
        <v>171</v>
      </c>
      <c r="D44" s="79"/>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1"/>
      <c r="IA44" s="22">
        <v>4.16</v>
      </c>
      <c r="IB44" s="22" t="s">
        <v>107</v>
      </c>
      <c r="IC44" s="22" t="s">
        <v>171</v>
      </c>
      <c r="ID44" s="22">
        <v>3</v>
      </c>
      <c r="IE44" s="23" t="s">
        <v>65</v>
      </c>
      <c r="IF44" s="23"/>
      <c r="IG44" s="23"/>
      <c r="IH44" s="23"/>
      <c r="II44" s="23"/>
    </row>
    <row r="45" spans="1:243" s="22" customFormat="1" ht="28.5">
      <c r="A45" s="70">
        <v>5.02</v>
      </c>
      <c r="B45" s="67" t="s">
        <v>230</v>
      </c>
      <c r="C45" s="39" t="s">
        <v>172</v>
      </c>
      <c r="D45" s="68">
        <v>1.94</v>
      </c>
      <c r="E45" s="69" t="s">
        <v>64</v>
      </c>
      <c r="F45" s="70">
        <v>5398.9</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9"/>
      <c r="BA45" s="42">
        <f t="shared" si="1"/>
        <v>10474</v>
      </c>
      <c r="BB45" s="60">
        <f t="shared" si="2"/>
        <v>10474</v>
      </c>
      <c r="BC45" s="56" t="str">
        <f t="shared" si="3"/>
        <v>INR  Ten Thousand Four Hundred &amp; Seventy Four  Only</v>
      </c>
      <c r="IA45" s="22">
        <v>4.17</v>
      </c>
      <c r="IB45" s="22" t="s">
        <v>108</v>
      </c>
      <c r="IC45" s="22" t="s">
        <v>172</v>
      </c>
      <c r="ID45" s="22">
        <v>3</v>
      </c>
      <c r="IE45" s="23" t="s">
        <v>65</v>
      </c>
      <c r="IF45" s="23"/>
      <c r="IG45" s="23"/>
      <c r="IH45" s="23"/>
      <c r="II45" s="23"/>
    </row>
    <row r="46" spans="1:243" s="22" customFormat="1" ht="71.25">
      <c r="A46" s="66">
        <v>5.03</v>
      </c>
      <c r="B46" s="67" t="s">
        <v>229</v>
      </c>
      <c r="C46" s="39" t="s">
        <v>173</v>
      </c>
      <c r="D46" s="79"/>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1"/>
      <c r="IA46" s="22">
        <v>5</v>
      </c>
      <c r="IB46" s="22" t="s">
        <v>73</v>
      </c>
      <c r="IC46" s="22" t="s">
        <v>173</v>
      </c>
      <c r="IE46" s="23"/>
      <c r="IF46" s="23"/>
      <c r="IG46" s="23"/>
      <c r="IH46" s="23"/>
      <c r="II46" s="23"/>
    </row>
    <row r="47" spans="1:243" s="22" customFormat="1" ht="28.5">
      <c r="A47" s="66">
        <v>5.04</v>
      </c>
      <c r="B47" s="67" t="s">
        <v>230</v>
      </c>
      <c r="C47" s="39" t="s">
        <v>174</v>
      </c>
      <c r="D47" s="68">
        <v>12.6</v>
      </c>
      <c r="E47" s="69" t="s">
        <v>64</v>
      </c>
      <c r="F47" s="70">
        <v>6655.37</v>
      </c>
      <c r="G47" s="40"/>
      <c r="H47" s="24"/>
      <c r="I47" s="47" t="s">
        <v>38</v>
      </c>
      <c r="J47" s="48">
        <f t="shared" si="0"/>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9"/>
      <c r="BA47" s="42">
        <f t="shared" si="1"/>
        <v>83858</v>
      </c>
      <c r="BB47" s="60">
        <f t="shared" si="2"/>
        <v>83858</v>
      </c>
      <c r="BC47" s="56" t="str">
        <f t="shared" si="3"/>
        <v>INR  Eighty Three Thousand Eight Hundred &amp; Fifty Eight  Only</v>
      </c>
      <c r="IA47" s="22">
        <v>5.01</v>
      </c>
      <c r="IB47" s="22" t="s">
        <v>109</v>
      </c>
      <c r="IC47" s="22" t="s">
        <v>174</v>
      </c>
      <c r="IE47" s="23"/>
      <c r="IF47" s="23"/>
      <c r="IG47" s="23"/>
      <c r="IH47" s="23"/>
      <c r="II47" s="23"/>
    </row>
    <row r="48" spans="1:243" s="22" customFormat="1" ht="57">
      <c r="A48" s="66">
        <v>5.05</v>
      </c>
      <c r="B48" s="67" t="s">
        <v>309</v>
      </c>
      <c r="C48" s="39" t="s">
        <v>175</v>
      </c>
      <c r="D48" s="79"/>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1"/>
      <c r="IA48" s="22">
        <v>5.02</v>
      </c>
      <c r="IB48" s="22" t="s">
        <v>110</v>
      </c>
      <c r="IC48" s="22" t="s">
        <v>175</v>
      </c>
      <c r="ID48" s="22">
        <v>84</v>
      </c>
      <c r="IE48" s="23" t="s">
        <v>52</v>
      </c>
      <c r="IF48" s="23"/>
      <c r="IG48" s="23"/>
      <c r="IH48" s="23"/>
      <c r="II48" s="23"/>
    </row>
    <row r="49" spans="1:243" s="22" customFormat="1" ht="28.5">
      <c r="A49" s="66">
        <v>5.06</v>
      </c>
      <c r="B49" s="67" t="s">
        <v>310</v>
      </c>
      <c r="C49" s="39" t="s">
        <v>176</v>
      </c>
      <c r="D49" s="68">
        <v>5.6</v>
      </c>
      <c r="E49" s="69" t="s">
        <v>52</v>
      </c>
      <c r="F49" s="70">
        <v>678.43</v>
      </c>
      <c r="G49" s="40"/>
      <c r="H49" s="24"/>
      <c r="I49" s="47" t="s">
        <v>38</v>
      </c>
      <c r="J49" s="48">
        <f t="shared" si="0"/>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9"/>
      <c r="BA49" s="42">
        <f t="shared" si="1"/>
        <v>3799</v>
      </c>
      <c r="BB49" s="60">
        <f t="shared" si="2"/>
        <v>3799</v>
      </c>
      <c r="BC49" s="56" t="str">
        <f t="shared" si="3"/>
        <v>INR  Three Thousand Seven Hundred &amp; Ninety Nine  Only</v>
      </c>
      <c r="IA49" s="22">
        <v>6</v>
      </c>
      <c r="IB49" s="22" t="s">
        <v>53</v>
      </c>
      <c r="IC49" s="22" t="s">
        <v>176</v>
      </c>
      <c r="IE49" s="23"/>
      <c r="IF49" s="23"/>
      <c r="IG49" s="23"/>
      <c r="IH49" s="23"/>
      <c r="II49" s="23"/>
    </row>
    <row r="50" spans="1:243" s="22" customFormat="1" ht="71.25">
      <c r="A50" s="66">
        <v>5.07</v>
      </c>
      <c r="B50" s="67" t="s">
        <v>77</v>
      </c>
      <c r="C50" s="39" t="s">
        <v>177</v>
      </c>
      <c r="D50" s="79"/>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1"/>
      <c r="IA50" s="22">
        <v>6.01</v>
      </c>
      <c r="IB50" s="22" t="s">
        <v>83</v>
      </c>
      <c r="IC50" s="22" t="s">
        <v>177</v>
      </c>
      <c r="IE50" s="23"/>
      <c r="IF50" s="23"/>
      <c r="IG50" s="23"/>
      <c r="IH50" s="23"/>
      <c r="II50" s="23"/>
    </row>
    <row r="51" spans="1:243" s="22" customFormat="1" ht="28.5">
      <c r="A51" s="66">
        <v>5.08</v>
      </c>
      <c r="B51" s="67" t="s">
        <v>78</v>
      </c>
      <c r="C51" s="39" t="s">
        <v>178</v>
      </c>
      <c r="D51" s="68">
        <v>11</v>
      </c>
      <c r="E51" s="69" t="s">
        <v>52</v>
      </c>
      <c r="F51" s="70">
        <v>817.27</v>
      </c>
      <c r="G51" s="40"/>
      <c r="H51" s="24"/>
      <c r="I51" s="47" t="s">
        <v>38</v>
      </c>
      <c r="J51" s="48">
        <f t="shared" si="0"/>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9"/>
      <c r="BA51" s="42">
        <f t="shared" si="1"/>
        <v>8990</v>
      </c>
      <c r="BB51" s="60">
        <f t="shared" si="2"/>
        <v>8990</v>
      </c>
      <c r="BC51" s="56" t="str">
        <f t="shared" si="3"/>
        <v>INR  Eight Thousand Nine Hundred &amp; Ninety  Only</v>
      </c>
      <c r="IA51" s="22">
        <v>6.02</v>
      </c>
      <c r="IB51" s="22" t="s">
        <v>84</v>
      </c>
      <c r="IC51" s="22" t="s">
        <v>178</v>
      </c>
      <c r="ID51" s="22">
        <v>3.15</v>
      </c>
      <c r="IE51" s="23" t="s">
        <v>52</v>
      </c>
      <c r="IF51" s="23"/>
      <c r="IG51" s="23"/>
      <c r="IH51" s="23"/>
      <c r="II51" s="23"/>
    </row>
    <row r="52" spans="1:243" s="22" customFormat="1" ht="75" customHeight="1">
      <c r="A52" s="66">
        <v>5.09</v>
      </c>
      <c r="B52" s="67" t="s">
        <v>311</v>
      </c>
      <c r="C52" s="39" t="s">
        <v>179</v>
      </c>
      <c r="D52" s="68">
        <v>3.2</v>
      </c>
      <c r="E52" s="69" t="s">
        <v>74</v>
      </c>
      <c r="F52" s="70">
        <v>45.59</v>
      </c>
      <c r="G52" s="40"/>
      <c r="H52" s="24"/>
      <c r="I52" s="47" t="s">
        <v>38</v>
      </c>
      <c r="J52" s="48">
        <f t="shared" si="0"/>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9"/>
      <c r="BA52" s="42">
        <f t="shared" si="1"/>
        <v>146</v>
      </c>
      <c r="BB52" s="60">
        <f t="shared" si="2"/>
        <v>146</v>
      </c>
      <c r="BC52" s="56" t="str">
        <f t="shared" si="3"/>
        <v>INR  One Hundred &amp; Forty Six  Only</v>
      </c>
      <c r="IA52" s="22">
        <v>6.03</v>
      </c>
      <c r="IB52" s="22" t="s">
        <v>111</v>
      </c>
      <c r="IC52" s="22" t="s">
        <v>179</v>
      </c>
      <c r="IE52" s="23"/>
      <c r="IF52" s="23"/>
      <c r="IG52" s="23"/>
      <c r="IH52" s="23"/>
      <c r="II52" s="23"/>
    </row>
    <row r="53" spans="1:243" s="22" customFormat="1" ht="21" customHeight="1">
      <c r="A53" s="66">
        <v>6</v>
      </c>
      <c r="B53" s="67" t="s">
        <v>89</v>
      </c>
      <c r="C53" s="39" t="s">
        <v>180</v>
      </c>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1"/>
      <c r="IA53" s="22">
        <v>6.04</v>
      </c>
      <c r="IB53" s="22" t="s">
        <v>86</v>
      </c>
      <c r="IC53" s="22" t="s">
        <v>180</v>
      </c>
      <c r="ID53" s="22">
        <v>210</v>
      </c>
      <c r="IE53" s="23" t="s">
        <v>52</v>
      </c>
      <c r="IF53" s="23"/>
      <c r="IG53" s="23"/>
      <c r="IH53" s="23"/>
      <c r="II53" s="23"/>
    </row>
    <row r="54" spans="1:243" s="22" customFormat="1" ht="45.75" customHeight="1">
      <c r="A54" s="66">
        <v>6.01</v>
      </c>
      <c r="B54" s="67" t="s">
        <v>90</v>
      </c>
      <c r="C54" s="39" t="s">
        <v>181</v>
      </c>
      <c r="D54" s="79"/>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1"/>
      <c r="IA54" s="22">
        <v>6.05</v>
      </c>
      <c r="IB54" s="22" t="s">
        <v>85</v>
      </c>
      <c r="IC54" s="22" t="s">
        <v>181</v>
      </c>
      <c r="IE54" s="23"/>
      <c r="IF54" s="23"/>
      <c r="IG54" s="23"/>
      <c r="IH54" s="23"/>
      <c r="II54" s="23"/>
    </row>
    <row r="55" spans="1:243" s="22" customFormat="1" ht="20.25" customHeight="1">
      <c r="A55" s="66">
        <v>6.02</v>
      </c>
      <c r="B55" s="67" t="s">
        <v>91</v>
      </c>
      <c r="C55" s="39" t="s">
        <v>182</v>
      </c>
      <c r="D55" s="79"/>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1"/>
      <c r="IA55" s="22">
        <v>6.06</v>
      </c>
      <c r="IB55" s="22" t="s">
        <v>86</v>
      </c>
      <c r="IC55" s="22" t="s">
        <v>182</v>
      </c>
      <c r="ID55" s="22">
        <v>35</v>
      </c>
      <c r="IE55" s="23" t="s">
        <v>52</v>
      </c>
      <c r="IF55" s="23"/>
      <c r="IG55" s="23"/>
      <c r="IH55" s="23"/>
      <c r="II55" s="23"/>
    </row>
    <row r="56" spans="1:243" s="22" customFormat="1" ht="30.75" customHeight="1">
      <c r="A56" s="66">
        <v>6.03</v>
      </c>
      <c r="B56" s="67" t="s">
        <v>92</v>
      </c>
      <c r="C56" s="39" t="s">
        <v>183</v>
      </c>
      <c r="D56" s="68">
        <v>4.95</v>
      </c>
      <c r="E56" s="69" t="s">
        <v>52</v>
      </c>
      <c r="F56" s="70">
        <v>3513.94</v>
      </c>
      <c r="G56" s="40"/>
      <c r="H56" s="24"/>
      <c r="I56" s="47" t="s">
        <v>38</v>
      </c>
      <c r="J56" s="48">
        <f t="shared" si="0"/>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9"/>
      <c r="BA56" s="42">
        <f t="shared" si="1"/>
        <v>17394</v>
      </c>
      <c r="BB56" s="60">
        <f t="shared" si="2"/>
        <v>17394</v>
      </c>
      <c r="BC56" s="56" t="str">
        <f t="shared" si="3"/>
        <v>INR  Seventeen Thousand Three Hundred &amp; Ninety Four  Only</v>
      </c>
      <c r="IA56" s="22">
        <v>6.07</v>
      </c>
      <c r="IB56" s="22" t="s">
        <v>112</v>
      </c>
      <c r="IC56" s="22" t="s">
        <v>183</v>
      </c>
      <c r="IE56" s="23"/>
      <c r="IF56" s="23"/>
      <c r="IG56" s="23"/>
      <c r="IH56" s="23"/>
      <c r="II56" s="23"/>
    </row>
    <row r="57" spans="1:243" s="22" customFormat="1" ht="48.75" customHeight="1">
      <c r="A57" s="66">
        <v>6.04</v>
      </c>
      <c r="B57" s="71" t="s">
        <v>312</v>
      </c>
      <c r="C57" s="39" t="s">
        <v>184</v>
      </c>
      <c r="D57" s="79"/>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1"/>
      <c r="IA57" s="22">
        <v>6.08</v>
      </c>
      <c r="IB57" s="22" t="s">
        <v>113</v>
      </c>
      <c r="IC57" s="22" t="s">
        <v>184</v>
      </c>
      <c r="ID57" s="22">
        <v>11</v>
      </c>
      <c r="IE57" s="23" t="s">
        <v>52</v>
      </c>
      <c r="IF57" s="23"/>
      <c r="IG57" s="23"/>
      <c r="IH57" s="23"/>
      <c r="II57" s="23"/>
    </row>
    <row r="58" spans="1:243" s="22" customFormat="1" ht="28.5">
      <c r="A58" s="66">
        <v>6.05</v>
      </c>
      <c r="B58" s="71" t="s">
        <v>313</v>
      </c>
      <c r="C58" s="39" t="s">
        <v>185</v>
      </c>
      <c r="D58" s="68">
        <v>10</v>
      </c>
      <c r="E58" s="69" t="s">
        <v>74</v>
      </c>
      <c r="F58" s="70">
        <v>329.89</v>
      </c>
      <c r="G58" s="40"/>
      <c r="H58" s="24"/>
      <c r="I58" s="47" t="s">
        <v>38</v>
      </c>
      <c r="J58" s="48">
        <f t="shared" si="0"/>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9"/>
      <c r="BA58" s="42">
        <f t="shared" si="1"/>
        <v>3299</v>
      </c>
      <c r="BB58" s="60">
        <f t="shared" si="2"/>
        <v>3299</v>
      </c>
      <c r="BC58" s="56" t="str">
        <f t="shared" si="3"/>
        <v>INR  Three Thousand Two Hundred &amp; Ninety Nine  Only</v>
      </c>
      <c r="IA58" s="22">
        <v>6.09</v>
      </c>
      <c r="IB58" s="22" t="s">
        <v>114</v>
      </c>
      <c r="IC58" s="22" t="s">
        <v>185</v>
      </c>
      <c r="ID58" s="22">
        <v>210</v>
      </c>
      <c r="IE58" s="23" t="s">
        <v>52</v>
      </c>
      <c r="IF58" s="23"/>
      <c r="IG58" s="23"/>
      <c r="IH58" s="23"/>
      <c r="II58" s="23"/>
    </row>
    <row r="59" spans="1:243" s="22" customFormat="1" ht="76.5" customHeight="1">
      <c r="A59" s="70">
        <v>6.06</v>
      </c>
      <c r="B59" s="67" t="s">
        <v>314</v>
      </c>
      <c r="C59" s="39" t="s">
        <v>186</v>
      </c>
      <c r="D59" s="68">
        <v>26</v>
      </c>
      <c r="E59" s="69" t="s">
        <v>52</v>
      </c>
      <c r="F59" s="70">
        <v>1090.22</v>
      </c>
      <c r="G59" s="40"/>
      <c r="H59" s="24"/>
      <c r="I59" s="47" t="s">
        <v>38</v>
      </c>
      <c r="J59" s="48">
        <f t="shared" si="0"/>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9"/>
      <c r="BA59" s="42">
        <f t="shared" si="1"/>
        <v>28346</v>
      </c>
      <c r="BB59" s="60">
        <f t="shared" si="2"/>
        <v>28346</v>
      </c>
      <c r="BC59" s="56" t="str">
        <f t="shared" si="3"/>
        <v>INR  Twenty Eight Thousand Three Hundred &amp; Forty Six  Only</v>
      </c>
      <c r="IA59" s="22">
        <v>6.1</v>
      </c>
      <c r="IB59" s="22" t="s">
        <v>115</v>
      </c>
      <c r="IC59" s="22" t="s">
        <v>186</v>
      </c>
      <c r="ID59" s="22">
        <v>210</v>
      </c>
      <c r="IE59" s="23" t="s">
        <v>52</v>
      </c>
      <c r="IF59" s="23"/>
      <c r="IG59" s="23"/>
      <c r="IH59" s="23"/>
      <c r="II59" s="23"/>
    </row>
    <row r="60" spans="1:243" s="22" customFormat="1" ht="74.25" customHeight="1">
      <c r="A60" s="66">
        <v>7</v>
      </c>
      <c r="B60" s="67" t="s">
        <v>79</v>
      </c>
      <c r="C60" s="39" t="s">
        <v>184</v>
      </c>
      <c r="D60" s="79"/>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1"/>
      <c r="IA60" s="22">
        <v>6.11</v>
      </c>
      <c r="IB60" s="22" t="s">
        <v>116</v>
      </c>
      <c r="IC60" s="22" t="s">
        <v>187</v>
      </c>
      <c r="IE60" s="23"/>
      <c r="IF60" s="23"/>
      <c r="IG60" s="23"/>
      <c r="IH60" s="23"/>
      <c r="II60" s="23"/>
    </row>
    <row r="61" spans="1:243" s="22" customFormat="1" ht="20.25" customHeight="1">
      <c r="A61" s="66">
        <v>7.01</v>
      </c>
      <c r="B61" s="67" t="s">
        <v>95</v>
      </c>
      <c r="C61" s="39" t="s">
        <v>185</v>
      </c>
      <c r="D61" s="79"/>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1"/>
      <c r="IA61" s="22">
        <v>6.12</v>
      </c>
      <c r="IB61" s="22" t="s">
        <v>117</v>
      </c>
      <c r="IC61" s="22" t="s">
        <v>188</v>
      </c>
      <c r="ID61" s="22">
        <v>84</v>
      </c>
      <c r="IE61" s="23" t="s">
        <v>52</v>
      </c>
      <c r="IF61" s="23"/>
      <c r="IG61" s="23"/>
      <c r="IH61" s="23"/>
      <c r="II61" s="23"/>
    </row>
    <row r="62" spans="1:243" s="22" customFormat="1" ht="28.5">
      <c r="A62" s="70">
        <v>7.02</v>
      </c>
      <c r="B62" s="67" t="s">
        <v>96</v>
      </c>
      <c r="C62" s="39" t="s">
        <v>186</v>
      </c>
      <c r="D62" s="68">
        <v>0.16</v>
      </c>
      <c r="E62" s="69" t="s">
        <v>64</v>
      </c>
      <c r="F62" s="70">
        <v>92351.77</v>
      </c>
      <c r="G62" s="40"/>
      <c r="H62" s="24"/>
      <c r="I62" s="47" t="s">
        <v>38</v>
      </c>
      <c r="J62" s="48">
        <f t="shared" si="0"/>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9"/>
      <c r="BA62" s="42">
        <f t="shared" si="1"/>
        <v>14776</v>
      </c>
      <c r="BB62" s="60">
        <f t="shared" si="2"/>
        <v>14776</v>
      </c>
      <c r="BC62" s="56" t="str">
        <f t="shared" si="3"/>
        <v>INR  Fourteen Thousand Seven Hundred &amp; Seventy Six  Only</v>
      </c>
      <c r="IA62" s="22">
        <v>7</v>
      </c>
      <c r="IB62" s="22" t="s">
        <v>118</v>
      </c>
      <c r="IC62" s="22" t="s">
        <v>189</v>
      </c>
      <c r="IE62" s="23"/>
      <c r="IF62" s="23"/>
      <c r="IG62" s="23"/>
      <c r="IH62" s="23"/>
      <c r="II62" s="23"/>
    </row>
    <row r="63" spans="1:243" s="22" customFormat="1" ht="156.75">
      <c r="A63" s="66">
        <v>7.03</v>
      </c>
      <c r="B63" s="71" t="s">
        <v>315</v>
      </c>
      <c r="C63" s="39" t="s">
        <v>184</v>
      </c>
      <c r="D63" s="79"/>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1"/>
      <c r="IA63" s="22">
        <v>7.01</v>
      </c>
      <c r="IB63" s="22" t="s">
        <v>119</v>
      </c>
      <c r="IC63" s="22" t="s">
        <v>190</v>
      </c>
      <c r="IE63" s="23"/>
      <c r="IF63" s="23"/>
      <c r="IG63" s="23"/>
      <c r="IH63" s="23"/>
      <c r="II63" s="23"/>
    </row>
    <row r="64" spans="1:243" s="22" customFormat="1" ht="47.25" customHeight="1">
      <c r="A64" s="66">
        <v>7.04</v>
      </c>
      <c r="B64" s="71" t="s">
        <v>232</v>
      </c>
      <c r="C64" s="39" t="s">
        <v>185</v>
      </c>
      <c r="D64" s="79"/>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1"/>
      <c r="IA64" s="22">
        <v>7.02</v>
      </c>
      <c r="IB64" s="22" t="s">
        <v>120</v>
      </c>
      <c r="IC64" s="22" t="s">
        <v>191</v>
      </c>
      <c r="ID64" s="22">
        <v>5</v>
      </c>
      <c r="IE64" s="23" t="s">
        <v>52</v>
      </c>
      <c r="IF64" s="23"/>
      <c r="IG64" s="23"/>
      <c r="IH64" s="23"/>
      <c r="II64" s="23"/>
    </row>
    <row r="65" spans="1:243" s="22" customFormat="1" ht="28.5">
      <c r="A65" s="70">
        <v>7.05</v>
      </c>
      <c r="B65" s="67" t="s">
        <v>239</v>
      </c>
      <c r="C65" s="39" t="s">
        <v>186</v>
      </c>
      <c r="D65" s="68">
        <v>1.99</v>
      </c>
      <c r="E65" s="69" t="s">
        <v>52</v>
      </c>
      <c r="F65" s="70">
        <v>3168.21</v>
      </c>
      <c r="G65" s="40"/>
      <c r="H65" s="24"/>
      <c r="I65" s="47" t="s">
        <v>38</v>
      </c>
      <c r="J65" s="48">
        <f t="shared" si="0"/>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9"/>
      <c r="BA65" s="42">
        <f t="shared" si="1"/>
        <v>6305</v>
      </c>
      <c r="BB65" s="60">
        <f t="shared" si="2"/>
        <v>6305</v>
      </c>
      <c r="BC65" s="56" t="str">
        <f t="shared" si="3"/>
        <v>INR  Six Thousand Three Hundred &amp; Five  Only</v>
      </c>
      <c r="IA65" s="22">
        <v>7.03</v>
      </c>
      <c r="IB65" s="22" t="s">
        <v>121</v>
      </c>
      <c r="IC65" s="22" t="s">
        <v>192</v>
      </c>
      <c r="IE65" s="23"/>
      <c r="IF65" s="23"/>
      <c r="IG65" s="23"/>
      <c r="IH65" s="23"/>
      <c r="II65" s="23"/>
    </row>
    <row r="66" spans="1:243" s="22" customFormat="1" ht="33" customHeight="1">
      <c r="A66" s="66">
        <v>7.06</v>
      </c>
      <c r="B66" s="67" t="s">
        <v>231</v>
      </c>
      <c r="C66" s="39" t="s">
        <v>184</v>
      </c>
      <c r="D66" s="79"/>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1"/>
      <c r="IA66" s="22">
        <v>7.04</v>
      </c>
      <c r="IB66" s="22" t="s">
        <v>122</v>
      </c>
      <c r="IC66" s="22" t="s">
        <v>193</v>
      </c>
      <c r="ID66" s="22">
        <v>6</v>
      </c>
      <c r="IE66" s="23" t="s">
        <v>52</v>
      </c>
      <c r="IF66" s="23"/>
      <c r="IG66" s="23"/>
      <c r="IH66" s="23"/>
      <c r="II66" s="23"/>
    </row>
    <row r="67" spans="1:243" s="22" customFormat="1" ht="15.75">
      <c r="A67" s="66">
        <v>7.07</v>
      </c>
      <c r="B67" s="67" t="s">
        <v>232</v>
      </c>
      <c r="C67" s="39" t="s">
        <v>185</v>
      </c>
      <c r="D67" s="79"/>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1"/>
      <c r="IA67" s="22">
        <v>8</v>
      </c>
      <c r="IB67" s="22" t="s">
        <v>123</v>
      </c>
      <c r="IC67" s="22" t="s">
        <v>194</v>
      </c>
      <c r="IE67" s="23"/>
      <c r="IF67" s="23"/>
      <c r="IG67" s="23"/>
      <c r="IH67" s="23"/>
      <c r="II67" s="23"/>
    </row>
    <row r="68" spans="1:243" s="22" customFormat="1" ht="42.75">
      <c r="A68" s="70">
        <v>7.08</v>
      </c>
      <c r="B68" s="67" t="s">
        <v>233</v>
      </c>
      <c r="C68" s="39" t="s">
        <v>186</v>
      </c>
      <c r="D68" s="68">
        <v>5.6</v>
      </c>
      <c r="E68" s="69" t="s">
        <v>52</v>
      </c>
      <c r="F68" s="70">
        <v>3817.4</v>
      </c>
      <c r="G68" s="40"/>
      <c r="H68" s="24"/>
      <c r="I68" s="47" t="s">
        <v>38</v>
      </c>
      <c r="J68" s="48">
        <f t="shared" si="0"/>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9"/>
      <c r="BA68" s="42">
        <f t="shared" si="1"/>
        <v>21377</v>
      </c>
      <c r="BB68" s="60">
        <f t="shared" si="2"/>
        <v>21377</v>
      </c>
      <c r="BC68" s="56" t="str">
        <f t="shared" si="3"/>
        <v>INR  Twenty One Thousand Three Hundred &amp; Seventy Seven  Only</v>
      </c>
      <c r="IA68" s="22">
        <v>8.01</v>
      </c>
      <c r="IB68" s="22" t="s">
        <v>124</v>
      </c>
      <c r="IC68" s="22" t="s">
        <v>195</v>
      </c>
      <c r="IE68" s="23"/>
      <c r="IF68" s="23"/>
      <c r="IG68" s="23"/>
      <c r="IH68" s="23"/>
      <c r="II68" s="23"/>
    </row>
    <row r="69" spans="1:243" s="22" customFormat="1" ht="42.75">
      <c r="A69" s="66">
        <v>7.09</v>
      </c>
      <c r="B69" s="71" t="s">
        <v>316</v>
      </c>
      <c r="C69" s="39" t="s">
        <v>184</v>
      </c>
      <c r="D69" s="79"/>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1"/>
      <c r="IA69" s="22">
        <v>8.02</v>
      </c>
      <c r="IB69" s="22" t="s">
        <v>125</v>
      </c>
      <c r="IC69" s="22" t="s">
        <v>196</v>
      </c>
      <c r="ID69" s="22">
        <v>1</v>
      </c>
      <c r="IE69" s="23" t="s">
        <v>65</v>
      </c>
      <c r="IF69" s="23"/>
      <c r="IG69" s="23"/>
      <c r="IH69" s="23"/>
      <c r="II69" s="23"/>
    </row>
    <row r="70" spans="1:243" s="22" customFormat="1" ht="28.5">
      <c r="A70" s="66">
        <v>7.1</v>
      </c>
      <c r="B70" s="71" t="s">
        <v>317</v>
      </c>
      <c r="C70" s="39" t="s">
        <v>185</v>
      </c>
      <c r="D70" s="68">
        <v>10</v>
      </c>
      <c r="E70" s="69" t="s">
        <v>65</v>
      </c>
      <c r="F70" s="70">
        <v>149.05</v>
      </c>
      <c r="G70" s="40"/>
      <c r="H70" s="24"/>
      <c r="I70" s="47" t="s">
        <v>38</v>
      </c>
      <c r="J70" s="48">
        <f t="shared" si="0"/>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9"/>
      <c r="BA70" s="42">
        <f t="shared" si="1"/>
        <v>1491</v>
      </c>
      <c r="BB70" s="60">
        <f t="shared" si="2"/>
        <v>1491</v>
      </c>
      <c r="BC70" s="56" t="str">
        <f t="shared" si="3"/>
        <v>INR  One Thousand Four Hundred &amp; Ninety One  Only</v>
      </c>
      <c r="IA70" s="22">
        <v>9</v>
      </c>
      <c r="IB70" s="22" t="s">
        <v>126</v>
      </c>
      <c r="IC70" s="22" t="s">
        <v>197</v>
      </c>
      <c r="IE70" s="23"/>
      <c r="IF70" s="23"/>
      <c r="IG70" s="23"/>
      <c r="IH70" s="23"/>
      <c r="II70" s="23"/>
    </row>
    <row r="71" spans="1:243" s="22" customFormat="1" ht="55.5" customHeight="1">
      <c r="A71" s="70">
        <v>7.11</v>
      </c>
      <c r="B71" s="67" t="s">
        <v>234</v>
      </c>
      <c r="C71" s="39" t="s">
        <v>186</v>
      </c>
      <c r="D71" s="79"/>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1"/>
      <c r="IA71" s="22">
        <v>9.01</v>
      </c>
      <c r="IB71" s="22" t="s">
        <v>127</v>
      </c>
      <c r="IC71" s="22" t="s">
        <v>198</v>
      </c>
      <c r="IE71" s="23"/>
      <c r="IF71" s="23"/>
      <c r="IG71" s="23"/>
      <c r="IH71" s="23"/>
      <c r="II71" s="23"/>
    </row>
    <row r="72" spans="1:243" s="22" customFormat="1" ht="15.75">
      <c r="A72" s="66">
        <v>7.12</v>
      </c>
      <c r="B72" s="67" t="s">
        <v>318</v>
      </c>
      <c r="C72" s="39" t="s">
        <v>184</v>
      </c>
      <c r="D72" s="68">
        <v>2</v>
      </c>
      <c r="E72" s="69" t="s">
        <v>65</v>
      </c>
      <c r="F72" s="70">
        <v>53.09</v>
      </c>
      <c r="G72" s="40"/>
      <c r="H72" s="24"/>
      <c r="I72" s="47" t="s">
        <v>38</v>
      </c>
      <c r="J72" s="48">
        <f t="shared" si="0"/>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9"/>
      <c r="BA72" s="42">
        <f t="shared" si="1"/>
        <v>106</v>
      </c>
      <c r="BB72" s="60">
        <f t="shared" si="2"/>
        <v>106</v>
      </c>
      <c r="BC72" s="56" t="str">
        <f t="shared" si="3"/>
        <v>INR  One Hundred &amp; Six  Only</v>
      </c>
      <c r="IA72" s="22">
        <v>9.02</v>
      </c>
      <c r="IB72" s="22" t="s">
        <v>128</v>
      </c>
      <c r="IC72" s="22" t="s">
        <v>199</v>
      </c>
      <c r="ID72" s="22">
        <v>3</v>
      </c>
      <c r="IE72" s="23" t="s">
        <v>65</v>
      </c>
      <c r="IF72" s="23"/>
      <c r="IG72" s="23"/>
      <c r="IH72" s="23"/>
      <c r="II72" s="23"/>
    </row>
    <row r="73" spans="1:243" s="22" customFormat="1" ht="28.5">
      <c r="A73" s="66">
        <v>7.13</v>
      </c>
      <c r="B73" s="67" t="s">
        <v>319</v>
      </c>
      <c r="C73" s="39" t="s">
        <v>185</v>
      </c>
      <c r="D73" s="68">
        <v>13</v>
      </c>
      <c r="E73" s="69" t="s">
        <v>65</v>
      </c>
      <c r="F73" s="70">
        <v>46.07</v>
      </c>
      <c r="G73" s="40"/>
      <c r="H73" s="24"/>
      <c r="I73" s="47" t="s">
        <v>38</v>
      </c>
      <c r="J73" s="48">
        <f t="shared" si="0"/>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9"/>
      <c r="BA73" s="42">
        <f t="shared" si="1"/>
        <v>599</v>
      </c>
      <c r="BB73" s="60">
        <f t="shared" si="2"/>
        <v>599</v>
      </c>
      <c r="BC73" s="56" t="str">
        <f t="shared" si="3"/>
        <v>INR  Five Hundred &amp; Ninety Nine  Only</v>
      </c>
      <c r="IA73" s="22">
        <v>9.03</v>
      </c>
      <c r="IB73" s="22" t="s">
        <v>129</v>
      </c>
      <c r="IC73" s="22" t="s">
        <v>200</v>
      </c>
      <c r="IE73" s="23"/>
      <c r="IF73" s="23"/>
      <c r="IG73" s="23"/>
      <c r="IH73" s="23"/>
      <c r="II73" s="23"/>
    </row>
    <row r="74" spans="1:243" s="22" customFormat="1" ht="20.25" customHeight="1">
      <c r="A74" s="70">
        <v>7.14</v>
      </c>
      <c r="B74" s="67" t="s">
        <v>235</v>
      </c>
      <c r="C74" s="39" t="s">
        <v>186</v>
      </c>
      <c r="D74" s="68">
        <v>12</v>
      </c>
      <c r="E74" s="69" t="s">
        <v>65</v>
      </c>
      <c r="F74" s="70">
        <v>33.93</v>
      </c>
      <c r="G74" s="40"/>
      <c r="H74" s="24"/>
      <c r="I74" s="47" t="s">
        <v>38</v>
      </c>
      <c r="J74" s="48">
        <f t="shared" si="0"/>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9"/>
      <c r="BA74" s="42">
        <f t="shared" si="1"/>
        <v>407</v>
      </c>
      <c r="BB74" s="60">
        <f t="shared" si="2"/>
        <v>407</v>
      </c>
      <c r="BC74" s="56" t="str">
        <f t="shared" si="3"/>
        <v>INR  Four Hundred &amp; Seven  Only</v>
      </c>
      <c r="IA74" s="22">
        <v>9.04</v>
      </c>
      <c r="IB74" s="22" t="s">
        <v>130</v>
      </c>
      <c r="IC74" s="22" t="s">
        <v>201</v>
      </c>
      <c r="IE74" s="23"/>
      <c r="IF74" s="23"/>
      <c r="IG74" s="23"/>
      <c r="IH74" s="23"/>
      <c r="II74" s="23"/>
    </row>
    <row r="75" spans="1:243" s="22" customFormat="1" ht="57">
      <c r="A75" s="66">
        <v>7.15</v>
      </c>
      <c r="B75" s="71" t="s">
        <v>236</v>
      </c>
      <c r="C75" s="39" t="s">
        <v>184</v>
      </c>
      <c r="D75" s="79"/>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1"/>
      <c r="IA75" s="22">
        <v>9.05</v>
      </c>
      <c r="IB75" s="22" t="s">
        <v>131</v>
      </c>
      <c r="IC75" s="22" t="s">
        <v>202</v>
      </c>
      <c r="ID75" s="22">
        <v>3</v>
      </c>
      <c r="IE75" s="23" t="s">
        <v>65</v>
      </c>
      <c r="IF75" s="23"/>
      <c r="IG75" s="23"/>
      <c r="IH75" s="23"/>
      <c r="II75" s="23"/>
    </row>
    <row r="76" spans="1:243" s="22" customFormat="1" ht="19.5" customHeight="1">
      <c r="A76" s="66">
        <v>7.16</v>
      </c>
      <c r="B76" s="71" t="s">
        <v>80</v>
      </c>
      <c r="C76" s="39" t="s">
        <v>185</v>
      </c>
      <c r="D76" s="68">
        <v>2</v>
      </c>
      <c r="E76" s="69" t="s">
        <v>65</v>
      </c>
      <c r="F76" s="70">
        <v>30.55</v>
      </c>
      <c r="G76" s="40"/>
      <c r="H76" s="24"/>
      <c r="I76" s="47" t="s">
        <v>38</v>
      </c>
      <c r="J76" s="48">
        <f t="shared" si="0"/>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9"/>
      <c r="BA76" s="42">
        <f t="shared" si="1"/>
        <v>61</v>
      </c>
      <c r="BB76" s="60">
        <f t="shared" si="2"/>
        <v>61</v>
      </c>
      <c r="BC76" s="56" t="str">
        <f t="shared" si="3"/>
        <v>INR  Sixty One Only</v>
      </c>
      <c r="IA76" s="22">
        <v>9.06</v>
      </c>
      <c r="IB76" s="22" t="s">
        <v>132</v>
      </c>
      <c r="IC76" s="22" t="s">
        <v>203</v>
      </c>
      <c r="ID76" s="22">
        <v>2</v>
      </c>
      <c r="IE76" s="23" t="s">
        <v>65</v>
      </c>
      <c r="IF76" s="23"/>
      <c r="IG76" s="23"/>
      <c r="IH76" s="23"/>
      <c r="II76" s="23"/>
    </row>
    <row r="77" spans="1:243" s="22" customFormat="1" ht="28.5">
      <c r="A77" s="70">
        <v>7.17</v>
      </c>
      <c r="B77" s="67" t="s">
        <v>237</v>
      </c>
      <c r="C77" s="39" t="s">
        <v>186</v>
      </c>
      <c r="D77" s="68">
        <v>12</v>
      </c>
      <c r="E77" s="69" t="s">
        <v>65</v>
      </c>
      <c r="F77" s="70">
        <v>24.5</v>
      </c>
      <c r="G77" s="40"/>
      <c r="H77" s="24"/>
      <c r="I77" s="47" t="s">
        <v>38</v>
      </c>
      <c r="J77" s="48">
        <f t="shared" si="0"/>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9"/>
      <c r="BA77" s="42">
        <f t="shared" si="1"/>
        <v>294</v>
      </c>
      <c r="BB77" s="60">
        <f t="shared" si="2"/>
        <v>294</v>
      </c>
      <c r="BC77" s="56" t="str">
        <f t="shared" si="3"/>
        <v>INR  Two Hundred &amp; Ninety Four  Only</v>
      </c>
      <c r="IA77" s="22">
        <v>10</v>
      </c>
      <c r="IB77" s="22" t="s">
        <v>133</v>
      </c>
      <c r="IC77" s="22" t="s">
        <v>204</v>
      </c>
      <c r="IE77" s="23"/>
      <c r="IF77" s="23"/>
      <c r="IG77" s="23"/>
      <c r="IH77" s="23"/>
      <c r="II77" s="23"/>
    </row>
    <row r="78" spans="1:243" s="22" customFormat="1" ht="99.75">
      <c r="A78" s="66">
        <v>7.18</v>
      </c>
      <c r="B78" s="67" t="s">
        <v>101</v>
      </c>
      <c r="C78" s="39" t="s">
        <v>184</v>
      </c>
      <c r="D78" s="79"/>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1"/>
      <c r="IA78" s="22">
        <v>10.01</v>
      </c>
      <c r="IB78" s="22" t="s">
        <v>134</v>
      </c>
      <c r="IC78" s="22" t="s">
        <v>205</v>
      </c>
      <c r="IE78" s="23"/>
      <c r="IF78" s="23"/>
      <c r="IG78" s="23"/>
      <c r="IH78" s="23"/>
      <c r="II78" s="23"/>
    </row>
    <row r="79" spans="1:243" s="22" customFormat="1" ht="28.5">
      <c r="A79" s="66">
        <v>7.19</v>
      </c>
      <c r="B79" s="67" t="s">
        <v>317</v>
      </c>
      <c r="C79" s="39" t="s">
        <v>185</v>
      </c>
      <c r="D79" s="68">
        <v>11</v>
      </c>
      <c r="E79" s="69" t="s">
        <v>65</v>
      </c>
      <c r="F79" s="70">
        <v>203.15</v>
      </c>
      <c r="G79" s="40"/>
      <c r="H79" s="24"/>
      <c r="I79" s="47" t="s">
        <v>38</v>
      </c>
      <c r="J79" s="48">
        <f aca="true" t="shared" si="4" ref="J79:J230">IF(I79="Less(-)",-1,1)</f>
        <v>1</v>
      </c>
      <c r="K79" s="24" t="s">
        <v>39</v>
      </c>
      <c r="L79" s="24" t="s">
        <v>4</v>
      </c>
      <c r="M79" s="41"/>
      <c r="N79" s="24"/>
      <c r="O79" s="24"/>
      <c r="P79" s="46"/>
      <c r="Q79" s="24"/>
      <c r="R79" s="2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59"/>
      <c r="BA79" s="42">
        <f>ROUND(total_amount_ba($B$2,$D$2,D79,F79,J79,K79,M79),0)</f>
        <v>2235</v>
      </c>
      <c r="BB79" s="60">
        <f>BA79+SUM(N79:AZ79)</f>
        <v>2235</v>
      </c>
      <c r="BC79" s="56" t="str">
        <f>SpellNumber(L79,BB79)</f>
        <v>INR  Two Thousand Two Hundred &amp; Thirty Five  Only</v>
      </c>
      <c r="IA79" s="22">
        <v>10.02</v>
      </c>
      <c r="IB79" s="22" t="s">
        <v>135</v>
      </c>
      <c r="IC79" s="22" t="s">
        <v>206</v>
      </c>
      <c r="ID79" s="22">
        <v>8</v>
      </c>
      <c r="IE79" s="23" t="s">
        <v>74</v>
      </c>
      <c r="IF79" s="23"/>
      <c r="IG79" s="23"/>
      <c r="IH79" s="23"/>
      <c r="II79" s="23"/>
    </row>
    <row r="80" spans="1:243" s="22" customFormat="1" ht="85.5">
      <c r="A80" s="70">
        <v>7.2</v>
      </c>
      <c r="B80" s="67" t="s">
        <v>103</v>
      </c>
      <c r="C80" s="39" t="s">
        <v>186</v>
      </c>
      <c r="D80" s="79"/>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1"/>
      <c r="IA80" s="22">
        <v>10.03</v>
      </c>
      <c r="IB80" s="22" t="s">
        <v>136</v>
      </c>
      <c r="IC80" s="22" t="s">
        <v>207</v>
      </c>
      <c r="ID80" s="22">
        <v>4</v>
      </c>
      <c r="IE80" s="23" t="s">
        <v>74</v>
      </c>
      <c r="IF80" s="23"/>
      <c r="IG80" s="23"/>
      <c r="IH80" s="23"/>
      <c r="II80" s="23"/>
    </row>
    <row r="81" spans="1:243" s="22" customFormat="1" ht="15.75">
      <c r="A81" s="66">
        <v>7.21</v>
      </c>
      <c r="B81" s="71" t="s">
        <v>318</v>
      </c>
      <c r="C81" s="39" t="s">
        <v>184</v>
      </c>
      <c r="D81" s="68">
        <v>9</v>
      </c>
      <c r="E81" s="69" t="s">
        <v>65</v>
      </c>
      <c r="F81" s="70">
        <v>78.91</v>
      </c>
      <c r="G81" s="40"/>
      <c r="H81" s="24"/>
      <c r="I81" s="47" t="s">
        <v>38</v>
      </c>
      <c r="J81" s="48">
        <f t="shared" si="4"/>
        <v>1</v>
      </c>
      <c r="K81" s="24" t="s">
        <v>39</v>
      </c>
      <c r="L81" s="24" t="s">
        <v>4</v>
      </c>
      <c r="M81" s="41"/>
      <c r="N81" s="24"/>
      <c r="O81" s="24"/>
      <c r="P81" s="46"/>
      <c r="Q81" s="24"/>
      <c r="R81" s="2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59"/>
      <c r="BA81" s="42">
        <f>ROUND(total_amount_ba($B$2,$D$2,D81,F81,J81,K81,M81),0)</f>
        <v>710</v>
      </c>
      <c r="BB81" s="60">
        <f>BA81+SUM(N81:AZ81)</f>
        <v>710</v>
      </c>
      <c r="BC81" s="56" t="str">
        <f>SpellNumber(L81,BB81)</f>
        <v>INR  Seven Hundred &amp; Ten  Only</v>
      </c>
      <c r="IA81" s="22">
        <v>10.04</v>
      </c>
      <c r="IB81" s="22" t="s">
        <v>137</v>
      </c>
      <c r="IC81" s="22" t="s">
        <v>208</v>
      </c>
      <c r="ID81" s="22">
        <v>25</v>
      </c>
      <c r="IE81" s="23" t="s">
        <v>74</v>
      </c>
      <c r="IF81" s="23"/>
      <c r="IG81" s="23"/>
      <c r="IH81" s="23"/>
      <c r="II81" s="23"/>
    </row>
    <row r="82" spans="1:243" s="22" customFormat="1" ht="33.75" customHeight="1">
      <c r="A82" s="66">
        <v>7.22</v>
      </c>
      <c r="B82" s="71" t="s">
        <v>319</v>
      </c>
      <c r="C82" s="39" t="s">
        <v>185</v>
      </c>
      <c r="D82" s="68">
        <v>29</v>
      </c>
      <c r="E82" s="69" t="s">
        <v>65</v>
      </c>
      <c r="F82" s="70">
        <v>65.76</v>
      </c>
      <c r="G82" s="40"/>
      <c r="H82" s="24"/>
      <c r="I82" s="47" t="s">
        <v>38</v>
      </c>
      <c r="J82" s="48">
        <f t="shared" si="4"/>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9"/>
      <c r="BA82" s="42">
        <f>ROUND(total_amount_ba($B$2,$D$2,D82,F82,J82,K82,M82),0)</f>
        <v>1907</v>
      </c>
      <c r="BB82" s="60">
        <f>BA82+SUM(N82:AZ82)</f>
        <v>1907</v>
      </c>
      <c r="BC82" s="56" t="str">
        <f>SpellNumber(L82,BB82)</f>
        <v>INR  One Thousand Nine Hundred &amp; Seven  Only</v>
      </c>
      <c r="IA82" s="22">
        <v>10.05</v>
      </c>
      <c r="IB82" s="22" t="s">
        <v>138</v>
      </c>
      <c r="IC82" s="22" t="s">
        <v>209</v>
      </c>
      <c r="IE82" s="23"/>
      <c r="IF82" s="23"/>
      <c r="IG82" s="23"/>
      <c r="IH82" s="23"/>
      <c r="II82" s="23"/>
    </row>
    <row r="83" spans="1:243" s="22" customFormat="1" ht="28.5">
      <c r="A83" s="70">
        <v>7.23</v>
      </c>
      <c r="B83" s="67" t="s">
        <v>235</v>
      </c>
      <c r="C83" s="39" t="s">
        <v>186</v>
      </c>
      <c r="D83" s="68">
        <v>47</v>
      </c>
      <c r="E83" s="69" t="s">
        <v>65</v>
      </c>
      <c r="F83" s="70">
        <v>50.98</v>
      </c>
      <c r="G83" s="40"/>
      <c r="H83" s="24"/>
      <c r="I83" s="47" t="s">
        <v>38</v>
      </c>
      <c r="J83" s="48">
        <f t="shared" si="4"/>
        <v>1</v>
      </c>
      <c r="K83" s="24" t="s">
        <v>39</v>
      </c>
      <c r="L83" s="24" t="s">
        <v>4</v>
      </c>
      <c r="M83" s="41"/>
      <c r="N83" s="24"/>
      <c r="O83" s="24"/>
      <c r="P83" s="46"/>
      <c r="Q83" s="24"/>
      <c r="R83" s="2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59"/>
      <c r="BA83" s="42">
        <f>ROUND(total_amount_ba($B$2,$D$2,D83,F83,J83,K83,M83),0)</f>
        <v>2396</v>
      </c>
      <c r="BB83" s="60">
        <f>BA83+SUM(N83:AZ83)</f>
        <v>2396</v>
      </c>
      <c r="BC83" s="56" t="str">
        <f>SpellNumber(L83,BB83)</f>
        <v>INR  Two Thousand Three Hundred &amp; Ninety Six  Only</v>
      </c>
      <c r="IA83" s="22">
        <v>10.06</v>
      </c>
      <c r="IB83" s="22" t="s">
        <v>139</v>
      </c>
      <c r="IC83" s="22" t="s">
        <v>210</v>
      </c>
      <c r="ID83" s="22">
        <v>1</v>
      </c>
      <c r="IE83" s="23" t="s">
        <v>65</v>
      </c>
      <c r="IF83" s="23"/>
      <c r="IG83" s="23"/>
      <c r="IH83" s="23"/>
      <c r="II83" s="23"/>
    </row>
    <row r="84" spans="1:243" s="22" customFormat="1" ht="99.75">
      <c r="A84" s="66">
        <v>7.24</v>
      </c>
      <c r="B84" s="67" t="s">
        <v>105</v>
      </c>
      <c r="C84" s="39" t="s">
        <v>184</v>
      </c>
      <c r="D84" s="79"/>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1"/>
      <c r="IA84" s="22">
        <v>10.07</v>
      </c>
      <c r="IB84" s="22" t="s">
        <v>140</v>
      </c>
      <c r="IC84" s="22" t="s">
        <v>211</v>
      </c>
      <c r="IE84" s="23"/>
      <c r="IF84" s="23"/>
      <c r="IG84" s="23"/>
      <c r="IH84" s="23"/>
      <c r="II84" s="23"/>
    </row>
    <row r="85" spans="1:243" s="22" customFormat="1" ht="19.5" customHeight="1">
      <c r="A85" s="66">
        <v>7.25</v>
      </c>
      <c r="B85" s="67" t="s">
        <v>80</v>
      </c>
      <c r="C85" s="39" t="s">
        <v>185</v>
      </c>
      <c r="D85" s="68">
        <v>14</v>
      </c>
      <c r="E85" s="69" t="s">
        <v>65</v>
      </c>
      <c r="F85" s="70">
        <v>52.3</v>
      </c>
      <c r="G85" s="40"/>
      <c r="H85" s="24"/>
      <c r="I85" s="47" t="s">
        <v>38</v>
      </c>
      <c r="J85" s="48">
        <f t="shared" si="4"/>
        <v>1</v>
      </c>
      <c r="K85" s="24" t="s">
        <v>39</v>
      </c>
      <c r="L85" s="24" t="s">
        <v>4</v>
      </c>
      <c r="M85" s="41"/>
      <c r="N85" s="24"/>
      <c r="O85" s="24"/>
      <c r="P85" s="46"/>
      <c r="Q85" s="24"/>
      <c r="R85" s="24"/>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59"/>
      <c r="BA85" s="42">
        <f>ROUND(total_amount_ba($B$2,$D$2,D85,F85,J85,K85,M85),0)</f>
        <v>732</v>
      </c>
      <c r="BB85" s="60">
        <f>BA85+SUM(N85:AZ85)</f>
        <v>732</v>
      </c>
      <c r="BC85" s="56" t="str">
        <f>SpellNumber(L85,BB85)</f>
        <v>INR  Seven Hundred &amp; Thirty Two  Only</v>
      </c>
      <c r="IA85" s="22">
        <v>10.08</v>
      </c>
      <c r="IB85" s="22" t="s">
        <v>141</v>
      </c>
      <c r="IC85" s="22" t="s">
        <v>212</v>
      </c>
      <c r="ID85" s="22">
        <v>2</v>
      </c>
      <c r="IE85" s="23" t="s">
        <v>65</v>
      </c>
      <c r="IF85" s="23"/>
      <c r="IG85" s="23"/>
      <c r="IH85" s="23"/>
      <c r="II85" s="23"/>
    </row>
    <row r="86" spans="1:243" s="22" customFormat="1" ht="28.5">
      <c r="A86" s="70">
        <v>7.26</v>
      </c>
      <c r="B86" s="67" t="s">
        <v>237</v>
      </c>
      <c r="C86" s="39" t="s">
        <v>186</v>
      </c>
      <c r="D86" s="68">
        <v>44</v>
      </c>
      <c r="E86" s="69" t="s">
        <v>65</v>
      </c>
      <c r="F86" s="70">
        <v>46.33</v>
      </c>
      <c r="G86" s="40"/>
      <c r="H86" s="24"/>
      <c r="I86" s="47" t="s">
        <v>38</v>
      </c>
      <c r="J86" s="48">
        <f t="shared" si="4"/>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9"/>
      <c r="BA86" s="42">
        <f>ROUND(total_amount_ba($B$2,$D$2,D86,F86,J86,K86,M86),0)</f>
        <v>2039</v>
      </c>
      <c r="BB86" s="60">
        <f>BA86+SUM(N86:AZ86)</f>
        <v>2039</v>
      </c>
      <c r="BC86" s="56" t="str">
        <f>SpellNumber(L86,BB86)</f>
        <v>INR  Two Thousand  &amp;Thirty Nine  Only</v>
      </c>
      <c r="IA86" s="22">
        <v>10.09</v>
      </c>
      <c r="IB86" s="22" t="s">
        <v>142</v>
      </c>
      <c r="IC86" s="22" t="s">
        <v>213</v>
      </c>
      <c r="IE86" s="23"/>
      <c r="IF86" s="23"/>
      <c r="IG86" s="23"/>
      <c r="IH86" s="23"/>
      <c r="II86" s="23"/>
    </row>
    <row r="87" spans="1:243" s="22" customFormat="1" ht="99.75">
      <c r="A87" s="66">
        <v>7.27</v>
      </c>
      <c r="B87" s="71" t="s">
        <v>106</v>
      </c>
      <c r="C87" s="39" t="s">
        <v>184</v>
      </c>
      <c r="D87" s="79"/>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1"/>
      <c r="IA87" s="22">
        <v>10.1</v>
      </c>
      <c r="IB87" s="22" t="s">
        <v>143</v>
      </c>
      <c r="IC87" s="22" t="s">
        <v>214</v>
      </c>
      <c r="ID87" s="22">
        <v>3</v>
      </c>
      <c r="IE87" s="23" t="s">
        <v>65</v>
      </c>
      <c r="IF87" s="23"/>
      <c r="IG87" s="23"/>
      <c r="IH87" s="23"/>
      <c r="II87" s="23"/>
    </row>
    <row r="88" spans="1:243" s="22" customFormat="1" ht="16.5" customHeight="1">
      <c r="A88" s="66">
        <v>7.28</v>
      </c>
      <c r="B88" s="71" t="s">
        <v>107</v>
      </c>
      <c r="C88" s="39" t="s">
        <v>185</v>
      </c>
      <c r="D88" s="68">
        <v>19</v>
      </c>
      <c r="E88" s="69" t="s">
        <v>65</v>
      </c>
      <c r="F88" s="70">
        <v>54.4</v>
      </c>
      <c r="G88" s="40"/>
      <c r="H88" s="24"/>
      <c r="I88" s="47" t="s">
        <v>38</v>
      </c>
      <c r="J88" s="48">
        <f t="shared" si="4"/>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9"/>
      <c r="BA88" s="42">
        <f>ROUND(total_amount_ba($B$2,$D$2,D88,F88,J88,K88,M88),0)</f>
        <v>1034</v>
      </c>
      <c r="BB88" s="60">
        <f>BA88+SUM(N88:AZ88)</f>
        <v>1034</v>
      </c>
      <c r="BC88" s="56" t="str">
        <f>SpellNumber(L88,BB88)</f>
        <v>INR  One Thousand  &amp;Thirty Four  Only</v>
      </c>
      <c r="IA88" s="22">
        <v>10.11</v>
      </c>
      <c r="IB88" s="22" t="s">
        <v>141</v>
      </c>
      <c r="IC88" s="22" t="s">
        <v>215</v>
      </c>
      <c r="ID88" s="22">
        <v>3</v>
      </c>
      <c r="IE88" s="23" t="s">
        <v>65</v>
      </c>
      <c r="IF88" s="23"/>
      <c r="IG88" s="23"/>
      <c r="IH88" s="23"/>
      <c r="II88" s="23"/>
    </row>
    <row r="89" spans="1:243" s="22" customFormat="1" ht="85.5" customHeight="1">
      <c r="A89" s="70">
        <v>7.29</v>
      </c>
      <c r="B89" s="67" t="s">
        <v>238</v>
      </c>
      <c r="C89" s="39" t="s">
        <v>186</v>
      </c>
      <c r="D89" s="79"/>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1"/>
      <c r="IA89" s="22">
        <v>10.12</v>
      </c>
      <c r="IB89" s="22" t="s">
        <v>144</v>
      </c>
      <c r="IC89" s="22" t="s">
        <v>216</v>
      </c>
      <c r="IE89" s="23"/>
      <c r="IF89" s="23"/>
      <c r="IG89" s="23"/>
      <c r="IH89" s="23"/>
      <c r="II89" s="23"/>
    </row>
    <row r="90" spans="1:243" s="22" customFormat="1" ht="15.75" customHeight="1">
      <c r="A90" s="66">
        <v>7.3</v>
      </c>
      <c r="B90" s="67" t="s">
        <v>239</v>
      </c>
      <c r="C90" s="39" t="s">
        <v>184</v>
      </c>
      <c r="D90" s="79"/>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1"/>
      <c r="IA90" s="22">
        <v>10.13</v>
      </c>
      <c r="IB90" s="22" t="s">
        <v>143</v>
      </c>
      <c r="IC90" s="22" t="s">
        <v>217</v>
      </c>
      <c r="ID90" s="22">
        <v>3</v>
      </c>
      <c r="IE90" s="23" t="s">
        <v>65</v>
      </c>
      <c r="IF90" s="23"/>
      <c r="IG90" s="23"/>
      <c r="IH90" s="23"/>
      <c r="II90" s="23"/>
    </row>
    <row r="91" spans="1:243" s="22" customFormat="1" ht="28.5">
      <c r="A91" s="66">
        <v>7.31</v>
      </c>
      <c r="B91" s="67" t="s">
        <v>240</v>
      </c>
      <c r="C91" s="39" t="s">
        <v>185</v>
      </c>
      <c r="D91" s="79"/>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1"/>
      <c r="IA91" s="22">
        <v>10.14</v>
      </c>
      <c r="IB91" s="22" t="s">
        <v>145</v>
      </c>
      <c r="IC91" s="22" t="s">
        <v>218</v>
      </c>
      <c r="IE91" s="23"/>
      <c r="IF91" s="23"/>
      <c r="IG91" s="23"/>
      <c r="IH91" s="23"/>
      <c r="II91" s="23"/>
    </row>
    <row r="92" spans="1:243" s="22" customFormat="1" ht="28.5">
      <c r="A92" s="70">
        <v>7.32</v>
      </c>
      <c r="B92" s="67" t="s">
        <v>232</v>
      </c>
      <c r="C92" s="39" t="s">
        <v>186</v>
      </c>
      <c r="D92" s="68">
        <v>6</v>
      </c>
      <c r="E92" s="69" t="s">
        <v>52</v>
      </c>
      <c r="F92" s="70">
        <v>3816.04</v>
      </c>
      <c r="G92" s="40"/>
      <c r="H92" s="24"/>
      <c r="I92" s="47" t="s">
        <v>38</v>
      </c>
      <c r="J92" s="48">
        <f t="shared" si="4"/>
        <v>1</v>
      </c>
      <c r="K92" s="24" t="s">
        <v>39</v>
      </c>
      <c r="L92" s="24" t="s">
        <v>4</v>
      </c>
      <c r="M92" s="41"/>
      <c r="N92" s="24"/>
      <c r="O92" s="24"/>
      <c r="P92" s="46"/>
      <c r="Q92" s="24"/>
      <c r="R92" s="2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59"/>
      <c r="BA92" s="42">
        <f>ROUND(total_amount_ba($B$2,$D$2,D92,F92,J92,K92,M92),0)</f>
        <v>22896</v>
      </c>
      <c r="BB92" s="60">
        <f>BA92+SUM(N92:AZ92)</f>
        <v>22896</v>
      </c>
      <c r="BC92" s="56" t="str">
        <f>SpellNumber(L92,BB92)</f>
        <v>INR  Twenty Two Thousand Eight Hundred &amp; Ninety Six  Only</v>
      </c>
      <c r="IA92" s="22">
        <v>10.15</v>
      </c>
      <c r="IB92" s="22" t="s">
        <v>143</v>
      </c>
      <c r="IC92" s="22" t="s">
        <v>219</v>
      </c>
      <c r="ID92" s="22">
        <v>3</v>
      </c>
      <c r="IE92" s="23" t="s">
        <v>65</v>
      </c>
      <c r="IF92" s="23"/>
      <c r="IG92" s="23"/>
      <c r="IH92" s="23"/>
      <c r="II92" s="23"/>
    </row>
    <row r="93" spans="1:243" s="22" customFormat="1" ht="15.75">
      <c r="A93" s="66">
        <v>8</v>
      </c>
      <c r="B93" s="71" t="s">
        <v>241</v>
      </c>
      <c r="C93" s="39" t="s">
        <v>184</v>
      </c>
      <c r="D93" s="79"/>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1"/>
      <c r="IA93" s="22">
        <v>11</v>
      </c>
      <c r="IB93" s="22" t="s">
        <v>87</v>
      </c>
      <c r="IC93" s="22" t="s">
        <v>220</v>
      </c>
      <c r="IE93" s="23"/>
      <c r="IF93" s="23"/>
      <c r="IG93" s="23"/>
      <c r="IH93" s="23"/>
      <c r="II93" s="23"/>
    </row>
    <row r="94" spans="1:243" s="22" customFormat="1" ht="85.5">
      <c r="A94" s="66">
        <v>8.01</v>
      </c>
      <c r="B94" s="71" t="s">
        <v>242</v>
      </c>
      <c r="C94" s="39" t="s">
        <v>185</v>
      </c>
      <c r="D94" s="68">
        <v>67</v>
      </c>
      <c r="E94" s="69" t="s">
        <v>66</v>
      </c>
      <c r="F94" s="70">
        <v>75.44</v>
      </c>
      <c r="G94" s="40"/>
      <c r="H94" s="24"/>
      <c r="I94" s="47" t="s">
        <v>38</v>
      </c>
      <c r="J94" s="48">
        <f t="shared" si="4"/>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9"/>
      <c r="BA94" s="42">
        <f>ROUND(total_amount_ba($B$2,$D$2,D94,F94,J94,K94,M94),0)</f>
        <v>5054</v>
      </c>
      <c r="BB94" s="60">
        <f>BA94+SUM(N94:AZ94)</f>
        <v>5054</v>
      </c>
      <c r="BC94" s="56" t="str">
        <f>SpellNumber(L94,BB94)</f>
        <v>INR  Five Thousand  &amp;Fifty Four  Only</v>
      </c>
      <c r="IA94" s="22">
        <v>11.01</v>
      </c>
      <c r="IB94" s="22" t="s">
        <v>146</v>
      </c>
      <c r="IC94" s="22" t="s">
        <v>221</v>
      </c>
      <c r="ID94" s="22">
        <v>41</v>
      </c>
      <c r="IE94" s="23" t="s">
        <v>148</v>
      </c>
      <c r="IF94" s="23"/>
      <c r="IG94" s="23"/>
      <c r="IH94" s="23"/>
      <c r="II94" s="23"/>
    </row>
    <row r="95" spans="1:243" s="22" customFormat="1" ht="28.5" customHeight="1">
      <c r="A95" s="70">
        <v>8.02</v>
      </c>
      <c r="B95" s="67" t="s">
        <v>320</v>
      </c>
      <c r="C95" s="39" t="s">
        <v>186</v>
      </c>
      <c r="D95" s="79"/>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1"/>
      <c r="IA95" s="22">
        <v>11.02</v>
      </c>
      <c r="IB95" s="72" t="s">
        <v>147</v>
      </c>
      <c r="IC95" s="22" t="s">
        <v>222</v>
      </c>
      <c r="ID95" s="22">
        <v>41</v>
      </c>
      <c r="IE95" s="23" t="s">
        <v>148</v>
      </c>
      <c r="IF95" s="23"/>
      <c r="IG95" s="23"/>
      <c r="IH95" s="23"/>
      <c r="II95" s="23"/>
    </row>
    <row r="96" spans="1:55" ht="28.5">
      <c r="A96" s="66">
        <v>8.03</v>
      </c>
      <c r="B96" s="67" t="s">
        <v>321</v>
      </c>
      <c r="C96" s="39" t="s">
        <v>184</v>
      </c>
      <c r="D96" s="68">
        <v>6.75</v>
      </c>
      <c r="E96" s="69" t="s">
        <v>52</v>
      </c>
      <c r="F96" s="70">
        <v>3882.63</v>
      </c>
      <c r="G96" s="40"/>
      <c r="H96" s="24"/>
      <c r="I96" s="47" t="s">
        <v>38</v>
      </c>
      <c r="J96" s="48">
        <f t="shared" si="4"/>
        <v>1</v>
      </c>
      <c r="K96" s="24" t="s">
        <v>39</v>
      </c>
      <c r="L96" s="24" t="s">
        <v>4</v>
      </c>
      <c r="M96" s="41"/>
      <c r="N96" s="24"/>
      <c r="O96" s="24"/>
      <c r="P96" s="46"/>
      <c r="Q96" s="24"/>
      <c r="R96" s="24"/>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59"/>
      <c r="BA96" s="42">
        <f>ROUND(total_amount_ba($B$2,$D$2,D96,F96,J96,K96,M96),0)</f>
        <v>26208</v>
      </c>
      <c r="BB96" s="60">
        <f>BA96+SUM(N96:AZ96)</f>
        <v>26208</v>
      </c>
      <c r="BC96" s="56" t="str">
        <f>SpellNumber(L96,BB96)</f>
        <v>INR  Twenty Six Thousand Two Hundred &amp; Eight  Only</v>
      </c>
    </row>
    <row r="97" spans="1:55" ht="27.75" customHeight="1">
      <c r="A97" s="66">
        <v>8.04</v>
      </c>
      <c r="B97" s="67" t="s">
        <v>322</v>
      </c>
      <c r="C97" s="39" t="s">
        <v>185</v>
      </c>
      <c r="D97" s="79"/>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1"/>
    </row>
    <row r="98" spans="1:55" ht="71.25">
      <c r="A98" s="70">
        <v>8.05</v>
      </c>
      <c r="B98" s="67" t="s">
        <v>323</v>
      </c>
      <c r="C98" s="39" t="s">
        <v>186</v>
      </c>
      <c r="D98" s="68">
        <v>10</v>
      </c>
      <c r="E98" s="69" t="s">
        <v>66</v>
      </c>
      <c r="F98" s="70">
        <v>55.23</v>
      </c>
      <c r="G98" s="40"/>
      <c r="H98" s="24"/>
      <c r="I98" s="47" t="s">
        <v>38</v>
      </c>
      <c r="J98" s="48">
        <f t="shared" si="4"/>
        <v>1</v>
      </c>
      <c r="K98" s="24" t="s">
        <v>39</v>
      </c>
      <c r="L98" s="24" t="s">
        <v>4</v>
      </c>
      <c r="M98" s="41"/>
      <c r="N98" s="24"/>
      <c r="O98" s="24"/>
      <c r="P98" s="46"/>
      <c r="Q98" s="24"/>
      <c r="R98" s="24"/>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59"/>
      <c r="BA98" s="42">
        <f>ROUND(total_amount_ba($B$2,$D$2,D98,F98,J98,K98,M98),0)</f>
        <v>552</v>
      </c>
      <c r="BB98" s="60">
        <f>BA98+SUM(N98:AZ98)</f>
        <v>552</v>
      </c>
      <c r="BC98" s="56" t="str">
        <f>SpellNumber(L98,BB98)</f>
        <v>INR  Five Hundred &amp; Fifty Two  Only</v>
      </c>
    </row>
    <row r="99" spans="1:55" ht="85.5">
      <c r="A99" s="66">
        <v>8.06</v>
      </c>
      <c r="B99" s="71" t="s">
        <v>324</v>
      </c>
      <c r="C99" s="39" t="s">
        <v>184</v>
      </c>
      <c r="D99" s="79"/>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1"/>
    </row>
    <row r="100" spans="1:55" ht="30.75" customHeight="1">
      <c r="A100" s="66">
        <v>8.07</v>
      </c>
      <c r="B100" s="71" t="s">
        <v>325</v>
      </c>
      <c r="C100" s="39" t="s">
        <v>185</v>
      </c>
      <c r="D100" s="68">
        <v>562</v>
      </c>
      <c r="E100" s="69" t="s">
        <v>66</v>
      </c>
      <c r="F100" s="70">
        <v>114.86</v>
      </c>
      <c r="G100" s="40"/>
      <c r="H100" s="24"/>
      <c r="I100" s="47" t="s">
        <v>38</v>
      </c>
      <c r="J100" s="48">
        <f t="shared" si="4"/>
        <v>1</v>
      </c>
      <c r="K100" s="24" t="s">
        <v>39</v>
      </c>
      <c r="L100" s="24" t="s">
        <v>4</v>
      </c>
      <c r="M100" s="41"/>
      <c r="N100" s="24"/>
      <c r="O100" s="24"/>
      <c r="P100" s="46"/>
      <c r="Q100" s="24"/>
      <c r="R100" s="24"/>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59"/>
      <c r="BA100" s="42">
        <f>ROUND(total_amount_ba($B$2,$D$2,D100,F100,J100,K100,M100),0)</f>
        <v>64551</v>
      </c>
      <c r="BB100" s="60">
        <f>BA100+SUM(N100:AZ100)</f>
        <v>64551</v>
      </c>
      <c r="BC100" s="56" t="str">
        <f>SpellNumber(L100,BB100)</f>
        <v>INR  Sixty Four Thousand Five Hundred &amp; Fifty One  Only</v>
      </c>
    </row>
    <row r="101" spans="1:55" ht="85.5">
      <c r="A101" s="70">
        <v>8.08</v>
      </c>
      <c r="B101" s="67" t="s">
        <v>326</v>
      </c>
      <c r="C101" s="39" t="s">
        <v>186</v>
      </c>
      <c r="D101" s="79"/>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1"/>
    </row>
    <row r="102" spans="1:55" ht="28.5">
      <c r="A102" s="66">
        <v>8.09</v>
      </c>
      <c r="B102" s="67" t="s">
        <v>327</v>
      </c>
      <c r="C102" s="39" t="s">
        <v>184</v>
      </c>
      <c r="D102" s="68">
        <v>184</v>
      </c>
      <c r="E102" s="69" t="s">
        <v>66</v>
      </c>
      <c r="F102" s="70">
        <v>127.7</v>
      </c>
      <c r="G102" s="40"/>
      <c r="H102" s="24"/>
      <c r="I102" s="47" t="s">
        <v>38</v>
      </c>
      <c r="J102" s="48">
        <f t="shared" si="4"/>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9"/>
      <c r="BA102" s="42">
        <f>ROUND(total_amount_ba($B$2,$D$2,D102,F102,J102,K102,M102),0)</f>
        <v>23497</v>
      </c>
      <c r="BB102" s="60">
        <f>BA102+SUM(N102:AZ102)</f>
        <v>23497</v>
      </c>
      <c r="BC102" s="56" t="str">
        <f>SpellNumber(L102,BB102)</f>
        <v>INR  Twenty Three Thousand Four Hundred &amp; Ninety Seven  Only</v>
      </c>
    </row>
    <row r="103" spans="1:55" ht="57">
      <c r="A103" s="66">
        <v>8.1</v>
      </c>
      <c r="B103" s="67" t="s">
        <v>328</v>
      </c>
      <c r="C103" s="39" t="s">
        <v>185</v>
      </c>
      <c r="D103" s="79"/>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1"/>
    </row>
    <row r="104" spans="1:55" ht="28.5">
      <c r="A104" s="70">
        <v>8.11</v>
      </c>
      <c r="B104" s="67" t="s">
        <v>329</v>
      </c>
      <c r="C104" s="39" t="s">
        <v>186</v>
      </c>
      <c r="D104" s="68">
        <v>0.45</v>
      </c>
      <c r="E104" s="69" t="s">
        <v>52</v>
      </c>
      <c r="F104" s="70">
        <v>789.6</v>
      </c>
      <c r="G104" s="40"/>
      <c r="H104" s="24"/>
      <c r="I104" s="47" t="s">
        <v>38</v>
      </c>
      <c r="J104" s="48">
        <f t="shared" si="4"/>
        <v>1</v>
      </c>
      <c r="K104" s="24" t="s">
        <v>39</v>
      </c>
      <c r="L104" s="24" t="s">
        <v>4</v>
      </c>
      <c r="M104" s="41"/>
      <c r="N104" s="24"/>
      <c r="O104" s="24"/>
      <c r="P104" s="46"/>
      <c r="Q104" s="24"/>
      <c r="R104" s="24"/>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59"/>
      <c r="BA104" s="42">
        <f>ROUND(total_amount_ba($B$2,$D$2,D104,F104,J104,K104,M104),0)</f>
        <v>355</v>
      </c>
      <c r="BB104" s="60">
        <f>BA104+SUM(N104:AZ104)</f>
        <v>355</v>
      </c>
      <c r="BC104" s="56" t="str">
        <f>SpellNumber(L104,BB104)</f>
        <v>INR  Three Hundred &amp; Fifty Five  Only</v>
      </c>
    </row>
    <row r="105" spans="1:55" ht="15.75">
      <c r="A105" s="66">
        <v>9</v>
      </c>
      <c r="B105" s="67" t="s">
        <v>243</v>
      </c>
      <c r="C105" s="39" t="s">
        <v>187</v>
      </c>
      <c r="D105" s="79"/>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1"/>
    </row>
    <row r="106" spans="1:55" ht="85.5">
      <c r="A106" s="66">
        <v>9.01</v>
      </c>
      <c r="B106" s="67" t="s">
        <v>330</v>
      </c>
      <c r="C106" s="39" t="s">
        <v>188</v>
      </c>
      <c r="D106" s="79"/>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1"/>
    </row>
    <row r="107" spans="1:55" ht="15.75">
      <c r="A107" s="66">
        <v>9.02</v>
      </c>
      <c r="B107" s="67" t="s">
        <v>331</v>
      </c>
      <c r="C107" s="39" t="s">
        <v>189</v>
      </c>
      <c r="D107" s="68">
        <v>0.69</v>
      </c>
      <c r="E107" s="69" t="s">
        <v>52</v>
      </c>
      <c r="F107" s="70">
        <v>727.26</v>
      </c>
      <c r="G107" s="40"/>
      <c r="H107" s="24"/>
      <c r="I107" s="47" t="s">
        <v>38</v>
      </c>
      <c r="J107" s="48">
        <f t="shared" si="4"/>
        <v>1</v>
      </c>
      <c r="K107" s="24" t="s">
        <v>39</v>
      </c>
      <c r="L107" s="24" t="s">
        <v>4</v>
      </c>
      <c r="M107" s="41"/>
      <c r="N107" s="24"/>
      <c r="O107" s="24"/>
      <c r="P107" s="46"/>
      <c r="Q107" s="24"/>
      <c r="R107" s="24"/>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59"/>
      <c r="BA107" s="42">
        <f>ROUND(total_amount_ba($B$2,$D$2,D107,F107,J107,K107,M107),0)</f>
        <v>502</v>
      </c>
      <c r="BB107" s="60">
        <f>BA107+SUM(N107:AZ107)</f>
        <v>502</v>
      </c>
      <c r="BC107" s="56" t="str">
        <f>SpellNumber(L107,BB107)</f>
        <v>INR  Five Hundred &amp; Two  Only</v>
      </c>
    </row>
    <row r="108" spans="1:55" ht="72" customHeight="1">
      <c r="A108" s="66">
        <v>9.03</v>
      </c>
      <c r="B108" s="67" t="s">
        <v>332</v>
      </c>
      <c r="C108" s="39" t="s">
        <v>190</v>
      </c>
      <c r="D108" s="79"/>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1"/>
    </row>
    <row r="109" spans="1:55" ht="28.5">
      <c r="A109" s="66">
        <v>9.04</v>
      </c>
      <c r="B109" s="67" t="s">
        <v>333</v>
      </c>
      <c r="C109" s="39" t="s">
        <v>191</v>
      </c>
      <c r="D109" s="68">
        <v>65.5</v>
      </c>
      <c r="E109" s="69" t="s">
        <v>52</v>
      </c>
      <c r="F109" s="70">
        <v>436.95</v>
      </c>
      <c r="G109" s="40"/>
      <c r="H109" s="24"/>
      <c r="I109" s="47" t="s">
        <v>38</v>
      </c>
      <c r="J109" s="48">
        <f t="shared" si="4"/>
        <v>1</v>
      </c>
      <c r="K109" s="24" t="s">
        <v>39</v>
      </c>
      <c r="L109" s="24" t="s">
        <v>4</v>
      </c>
      <c r="M109" s="41"/>
      <c r="N109" s="24"/>
      <c r="O109" s="24"/>
      <c r="P109" s="46"/>
      <c r="Q109" s="24"/>
      <c r="R109" s="24"/>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59"/>
      <c r="BA109" s="42">
        <f>ROUND(total_amount_ba($B$2,$D$2,D109,F109,J109,K109,M109),0)</f>
        <v>28620</v>
      </c>
      <c r="BB109" s="60">
        <f>BA109+SUM(N109:AZ109)</f>
        <v>28620</v>
      </c>
      <c r="BC109" s="56" t="str">
        <f>SpellNumber(L109,BB109)</f>
        <v>INR  Twenty Eight Thousand Six Hundred &amp; Twenty  Only</v>
      </c>
    </row>
    <row r="110" spans="1:55" ht="57">
      <c r="A110" s="66">
        <v>9.05</v>
      </c>
      <c r="B110" s="67" t="s">
        <v>334</v>
      </c>
      <c r="C110" s="39" t="s">
        <v>192</v>
      </c>
      <c r="D110" s="79"/>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1"/>
    </row>
    <row r="111" spans="1:55" ht="28.5">
      <c r="A111" s="66">
        <v>9.06</v>
      </c>
      <c r="B111" s="67" t="s">
        <v>335</v>
      </c>
      <c r="C111" s="39" t="s">
        <v>193</v>
      </c>
      <c r="D111" s="68">
        <v>1.5</v>
      </c>
      <c r="E111" s="69" t="s">
        <v>52</v>
      </c>
      <c r="F111" s="70">
        <v>456.94</v>
      </c>
      <c r="G111" s="65">
        <v>20610</v>
      </c>
      <c r="H111" s="50"/>
      <c r="I111" s="51" t="s">
        <v>38</v>
      </c>
      <c r="J111" s="52">
        <f t="shared" si="4"/>
        <v>1</v>
      </c>
      <c r="K111" s="50" t="s">
        <v>39</v>
      </c>
      <c r="L111" s="50" t="s">
        <v>4</v>
      </c>
      <c r="M111" s="53"/>
      <c r="N111" s="50"/>
      <c r="O111" s="50"/>
      <c r="P111" s="54"/>
      <c r="Q111" s="50"/>
      <c r="R111" s="50"/>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42">
        <f>ROUND(total_amount_ba($B$2,$D$2,D111,F111,J111,K111,M111),0)</f>
        <v>685</v>
      </c>
      <c r="BB111" s="55">
        <f>BA111+SUM(N111:AZ111)</f>
        <v>685</v>
      </c>
      <c r="BC111" s="56" t="str">
        <f>SpellNumber(L111,BB111)</f>
        <v>INR  Six Hundred &amp; Eighty Five  Only</v>
      </c>
    </row>
    <row r="112" spans="1:55" ht="42.75">
      <c r="A112" s="66">
        <v>9.07</v>
      </c>
      <c r="B112" s="67" t="s">
        <v>336</v>
      </c>
      <c r="C112" s="39" t="s">
        <v>194</v>
      </c>
      <c r="D112" s="79"/>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1"/>
    </row>
    <row r="113" spans="1:55" ht="28.5">
      <c r="A113" s="66">
        <v>9.08</v>
      </c>
      <c r="B113" s="67" t="s">
        <v>337</v>
      </c>
      <c r="C113" s="39" t="s">
        <v>195</v>
      </c>
      <c r="D113" s="68">
        <v>40</v>
      </c>
      <c r="E113" s="69" t="s">
        <v>74</v>
      </c>
      <c r="F113" s="70">
        <v>65.89</v>
      </c>
      <c r="G113" s="40"/>
      <c r="H113" s="24"/>
      <c r="I113" s="47" t="s">
        <v>38</v>
      </c>
      <c r="J113" s="48">
        <f t="shared" si="4"/>
        <v>1</v>
      </c>
      <c r="K113" s="24" t="s">
        <v>39</v>
      </c>
      <c r="L113" s="24" t="s">
        <v>4</v>
      </c>
      <c r="M113" s="41"/>
      <c r="N113" s="24"/>
      <c r="O113" s="24"/>
      <c r="P113" s="46"/>
      <c r="Q113" s="24"/>
      <c r="R113" s="24"/>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59"/>
      <c r="BA113" s="42">
        <f>ROUND(total_amount_ba($B$2,$D$2,D113,F113,J113,K113,M113),0)</f>
        <v>2636</v>
      </c>
      <c r="BB113" s="60">
        <f>BA113+SUM(N113:AZ113)</f>
        <v>2636</v>
      </c>
      <c r="BC113" s="56" t="str">
        <f>SpellNumber(L113,BB113)</f>
        <v>INR  Two Thousand Six Hundred &amp; Thirty Six  Only</v>
      </c>
    </row>
    <row r="114" spans="1:55" ht="185.25">
      <c r="A114" s="66">
        <v>9.09</v>
      </c>
      <c r="B114" s="71" t="s">
        <v>338</v>
      </c>
      <c r="C114" s="39" t="s">
        <v>56</v>
      </c>
      <c r="D114" s="68">
        <v>9.2</v>
      </c>
      <c r="E114" s="69" t="s">
        <v>52</v>
      </c>
      <c r="F114" s="70">
        <v>812.71</v>
      </c>
      <c r="G114" s="40"/>
      <c r="H114" s="24"/>
      <c r="I114" s="47" t="s">
        <v>38</v>
      </c>
      <c r="J114" s="48">
        <f t="shared" si="4"/>
        <v>1</v>
      </c>
      <c r="K114" s="24" t="s">
        <v>39</v>
      </c>
      <c r="L114" s="24" t="s">
        <v>4</v>
      </c>
      <c r="M114" s="41"/>
      <c r="N114" s="24"/>
      <c r="O114" s="24"/>
      <c r="P114" s="46"/>
      <c r="Q114" s="24"/>
      <c r="R114" s="24"/>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59"/>
      <c r="BA114" s="42">
        <f>ROUND(total_amount_ba($B$2,$D$2,D114,F114,J114,K114,M114),0)</f>
        <v>7477</v>
      </c>
      <c r="BB114" s="60">
        <f>BA114+SUM(N114:AZ114)</f>
        <v>7477</v>
      </c>
      <c r="BC114" s="56" t="str">
        <f>SpellNumber(L114,BB114)</f>
        <v>INR  Seven Thousand Four Hundred &amp; Seventy Seven  Only</v>
      </c>
    </row>
    <row r="115" spans="1:55" ht="159" customHeight="1">
      <c r="A115" s="66">
        <v>9.1</v>
      </c>
      <c r="B115" s="67" t="s">
        <v>339</v>
      </c>
      <c r="C115" s="39" t="s">
        <v>57</v>
      </c>
      <c r="D115" s="79"/>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1"/>
    </row>
    <row r="116" spans="1:55" ht="42.75">
      <c r="A116" s="66">
        <v>9.11</v>
      </c>
      <c r="B116" s="67" t="s">
        <v>340</v>
      </c>
      <c r="C116" s="39" t="s">
        <v>149</v>
      </c>
      <c r="D116" s="68">
        <v>203</v>
      </c>
      <c r="E116" s="69" t="s">
        <v>52</v>
      </c>
      <c r="F116" s="70">
        <v>1090</v>
      </c>
      <c r="G116" s="40"/>
      <c r="H116" s="24"/>
      <c r="I116" s="47" t="s">
        <v>38</v>
      </c>
      <c r="J116" s="48">
        <f t="shared" si="4"/>
        <v>1</v>
      </c>
      <c r="K116" s="24" t="s">
        <v>39</v>
      </c>
      <c r="L116" s="24" t="s">
        <v>4</v>
      </c>
      <c r="M116" s="41"/>
      <c r="N116" s="24"/>
      <c r="O116" s="24"/>
      <c r="P116" s="46"/>
      <c r="Q116" s="24"/>
      <c r="R116" s="24"/>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59"/>
      <c r="BA116" s="42">
        <f>ROUND(total_amount_ba($B$2,$D$2,D116,F116,J116,K116,M116),0)</f>
        <v>221270</v>
      </c>
      <c r="BB116" s="60">
        <f>BA116+SUM(N116:AZ116)</f>
        <v>221270</v>
      </c>
      <c r="BC116" s="56" t="str">
        <f>SpellNumber(L116,BB116)</f>
        <v>INR  Two Lakh Twenty One Thousand Two Hundred &amp; Seventy  Only</v>
      </c>
    </row>
    <row r="117" spans="1:55" ht="161.25" customHeight="1">
      <c r="A117" s="66">
        <v>9.12</v>
      </c>
      <c r="B117" s="67" t="s">
        <v>341</v>
      </c>
      <c r="C117" s="39" t="s">
        <v>58</v>
      </c>
      <c r="D117" s="79"/>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1"/>
    </row>
    <row r="118" spans="1:55" ht="28.5">
      <c r="A118" s="66">
        <v>9.13</v>
      </c>
      <c r="B118" s="67" t="s">
        <v>342</v>
      </c>
      <c r="C118" s="39" t="s">
        <v>150</v>
      </c>
      <c r="D118" s="68">
        <v>14.25</v>
      </c>
      <c r="E118" s="69" t="s">
        <v>52</v>
      </c>
      <c r="F118" s="70">
        <v>1122.66</v>
      </c>
      <c r="G118" s="40"/>
      <c r="H118" s="24"/>
      <c r="I118" s="47" t="s">
        <v>38</v>
      </c>
      <c r="J118" s="48">
        <f t="shared" si="4"/>
        <v>1</v>
      </c>
      <c r="K118" s="24" t="s">
        <v>39</v>
      </c>
      <c r="L118" s="24" t="s">
        <v>4</v>
      </c>
      <c r="M118" s="41"/>
      <c r="N118" s="24"/>
      <c r="O118" s="24"/>
      <c r="P118" s="46"/>
      <c r="Q118" s="24"/>
      <c r="R118" s="24"/>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59"/>
      <c r="BA118" s="42">
        <f>ROUND(total_amount_ba($B$2,$D$2,D118,F118,J118,K118,M118),0)</f>
        <v>15998</v>
      </c>
      <c r="BB118" s="60">
        <f>BA118+SUM(N118:AZ118)</f>
        <v>15998</v>
      </c>
      <c r="BC118" s="56" t="str">
        <f>SpellNumber(L118,BB118)</f>
        <v>INR  Fifteen Thousand Nine Hundred &amp; Ninety Eight  Only</v>
      </c>
    </row>
    <row r="119" spans="1:55" ht="15.75">
      <c r="A119" s="66">
        <v>10</v>
      </c>
      <c r="B119" s="67" t="s">
        <v>73</v>
      </c>
      <c r="C119" s="39" t="s">
        <v>151</v>
      </c>
      <c r="D119" s="79"/>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1"/>
    </row>
    <row r="120" spans="1:55" ht="156.75">
      <c r="A120" s="66">
        <v>10.01</v>
      </c>
      <c r="B120" s="67" t="s">
        <v>343</v>
      </c>
      <c r="C120" s="39" t="s">
        <v>59</v>
      </c>
      <c r="D120" s="68">
        <v>2</v>
      </c>
      <c r="E120" s="69" t="s">
        <v>65</v>
      </c>
      <c r="F120" s="70">
        <v>213.98</v>
      </c>
      <c r="G120" s="40"/>
      <c r="H120" s="24"/>
      <c r="I120" s="47" t="s">
        <v>38</v>
      </c>
      <c r="J120" s="48">
        <f t="shared" si="4"/>
        <v>1</v>
      </c>
      <c r="K120" s="24" t="s">
        <v>39</v>
      </c>
      <c r="L120" s="24" t="s">
        <v>4</v>
      </c>
      <c r="M120" s="41"/>
      <c r="N120" s="24"/>
      <c r="O120" s="24"/>
      <c r="P120" s="46"/>
      <c r="Q120" s="24"/>
      <c r="R120" s="24"/>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59"/>
      <c r="BA120" s="42">
        <f>ROUND(total_amount_ba($B$2,$D$2,D120,F120,J120,K120,M120),0)</f>
        <v>428</v>
      </c>
      <c r="BB120" s="60">
        <f>BA120+SUM(N120:AZ120)</f>
        <v>428</v>
      </c>
      <c r="BC120" s="56" t="str">
        <f>SpellNumber(L120,BB120)</f>
        <v>INR  Four Hundred &amp; Twenty Eight  Only</v>
      </c>
    </row>
    <row r="121" spans="1:55" ht="99.75">
      <c r="A121" s="66">
        <v>10.02</v>
      </c>
      <c r="B121" s="67" t="s">
        <v>344</v>
      </c>
      <c r="C121" s="39" t="s">
        <v>152</v>
      </c>
      <c r="D121" s="79"/>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1"/>
    </row>
    <row r="122" spans="1:55" ht="20.25" customHeight="1">
      <c r="A122" s="66">
        <v>10.03</v>
      </c>
      <c r="B122" s="67" t="s">
        <v>345</v>
      </c>
      <c r="C122" s="39" t="s">
        <v>60</v>
      </c>
      <c r="D122" s="68">
        <v>4.06</v>
      </c>
      <c r="E122" s="69" t="s">
        <v>74</v>
      </c>
      <c r="F122" s="70">
        <v>267.47</v>
      </c>
      <c r="G122" s="40"/>
      <c r="H122" s="24"/>
      <c r="I122" s="47" t="s">
        <v>38</v>
      </c>
      <c r="J122" s="48">
        <f t="shared" si="4"/>
        <v>1</v>
      </c>
      <c r="K122" s="24" t="s">
        <v>39</v>
      </c>
      <c r="L122" s="24" t="s">
        <v>4</v>
      </c>
      <c r="M122" s="41"/>
      <c r="N122" s="24"/>
      <c r="O122" s="24"/>
      <c r="P122" s="46"/>
      <c r="Q122" s="24"/>
      <c r="R122" s="24"/>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59"/>
      <c r="BA122" s="42">
        <f>ROUND(total_amount_ba($B$2,$D$2,D122,F122,J122,K122,M122),0)</f>
        <v>1086</v>
      </c>
      <c r="BB122" s="60">
        <f>BA122+SUM(N122:AZ122)</f>
        <v>1086</v>
      </c>
      <c r="BC122" s="56" t="str">
        <f>SpellNumber(L122,BB122)</f>
        <v>INR  One Thousand  &amp;Eighty Six  Only</v>
      </c>
    </row>
    <row r="123" spans="1:55" ht="15.75">
      <c r="A123" s="66">
        <v>11</v>
      </c>
      <c r="B123" s="67" t="s">
        <v>53</v>
      </c>
      <c r="C123" s="39" t="s">
        <v>153</v>
      </c>
      <c r="D123" s="79"/>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1"/>
    </row>
    <row r="124" spans="1:55" ht="15.75">
      <c r="A124" s="66">
        <v>11.01</v>
      </c>
      <c r="B124" s="67" t="s">
        <v>346</v>
      </c>
      <c r="C124" s="39" t="s">
        <v>154</v>
      </c>
      <c r="D124" s="79"/>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1"/>
    </row>
    <row r="125" spans="1:55" ht="28.5">
      <c r="A125" s="66">
        <v>11.02</v>
      </c>
      <c r="B125" s="67" t="s">
        <v>245</v>
      </c>
      <c r="C125" s="39" t="s">
        <v>155</v>
      </c>
      <c r="D125" s="68">
        <v>71</v>
      </c>
      <c r="E125" s="69" t="s">
        <v>52</v>
      </c>
      <c r="F125" s="70">
        <v>231.08</v>
      </c>
      <c r="G125" s="40"/>
      <c r="H125" s="24"/>
      <c r="I125" s="47" t="s">
        <v>38</v>
      </c>
      <c r="J125" s="48">
        <f t="shared" si="4"/>
        <v>1</v>
      </c>
      <c r="K125" s="24" t="s">
        <v>39</v>
      </c>
      <c r="L125" s="24" t="s">
        <v>4</v>
      </c>
      <c r="M125" s="41"/>
      <c r="N125" s="24"/>
      <c r="O125" s="24"/>
      <c r="P125" s="46"/>
      <c r="Q125" s="24"/>
      <c r="R125" s="24"/>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59"/>
      <c r="BA125" s="42">
        <f>ROUND(total_amount_ba($B$2,$D$2,D125,F125,J125,K125,M125),0)</f>
        <v>16407</v>
      </c>
      <c r="BB125" s="60">
        <f>BA125+SUM(N125:AZ125)</f>
        <v>16407</v>
      </c>
      <c r="BC125" s="56" t="str">
        <f>SpellNumber(L125,BB125)</f>
        <v>INR  Sixteen Thousand Four Hundred &amp; Seven  Only</v>
      </c>
    </row>
    <row r="126" spans="1:55" ht="28.5">
      <c r="A126" s="66">
        <v>11.03</v>
      </c>
      <c r="B126" s="67" t="s">
        <v>244</v>
      </c>
      <c r="C126" s="39" t="s">
        <v>156</v>
      </c>
      <c r="D126" s="79"/>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1"/>
    </row>
    <row r="127" spans="1:55" ht="28.5">
      <c r="A127" s="66">
        <v>11.04</v>
      </c>
      <c r="B127" s="67" t="s">
        <v>245</v>
      </c>
      <c r="C127" s="39" t="s">
        <v>157</v>
      </c>
      <c r="D127" s="68">
        <v>101</v>
      </c>
      <c r="E127" s="69" t="s">
        <v>52</v>
      </c>
      <c r="F127" s="70">
        <v>266.46</v>
      </c>
      <c r="G127" s="40"/>
      <c r="H127" s="24"/>
      <c r="I127" s="47" t="s">
        <v>38</v>
      </c>
      <c r="J127" s="48">
        <f t="shared" si="4"/>
        <v>1</v>
      </c>
      <c r="K127" s="24" t="s">
        <v>39</v>
      </c>
      <c r="L127" s="24" t="s">
        <v>4</v>
      </c>
      <c r="M127" s="41"/>
      <c r="N127" s="24"/>
      <c r="O127" s="24"/>
      <c r="P127" s="46"/>
      <c r="Q127" s="24"/>
      <c r="R127" s="24"/>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59"/>
      <c r="BA127" s="42">
        <f>ROUND(total_amount_ba($B$2,$D$2,D127,F127,J127,K127,M127),0)</f>
        <v>26912</v>
      </c>
      <c r="BB127" s="60">
        <f>BA127+SUM(N127:AZ127)</f>
        <v>26912</v>
      </c>
      <c r="BC127" s="56" t="str">
        <f>SpellNumber(L127,BB127)</f>
        <v>INR  Twenty Six Thousand Nine Hundred &amp; Twelve  Only</v>
      </c>
    </row>
    <row r="128" spans="1:55" ht="57">
      <c r="A128" s="66">
        <v>11.05</v>
      </c>
      <c r="B128" s="67" t="s">
        <v>246</v>
      </c>
      <c r="C128" s="39" t="s">
        <v>158</v>
      </c>
      <c r="D128" s="79"/>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1"/>
    </row>
    <row r="129" spans="1:55" ht="28.5">
      <c r="A129" s="66">
        <v>11.06</v>
      </c>
      <c r="B129" s="67" t="s">
        <v>247</v>
      </c>
      <c r="C129" s="39" t="s">
        <v>159</v>
      </c>
      <c r="D129" s="68">
        <v>54</v>
      </c>
      <c r="E129" s="69" t="s">
        <v>52</v>
      </c>
      <c r="F129" s="70">
        <v>323.8</v>
      </c>
      <c r="G129" s="40"/>
      <c r="H129" s="24"/>
      <c r="I129" s="47" t="s">
        <v>38</v>
      </c>
      <c r="J129" s="48">
        <f t="shared" si="4"/>
        <v>1</v>
      </c>
      <c r="K129" s="24" t="s">
        <v>39</v>
      </c>
      <c r="L129" s="24" t="s">
        <v>4</v>
      </c>
      <c r="M129" s="41"/>
      <c r="N129" s="24"/>
      <c r="O129" s="24"/>
      <c r="P129" s="46"/>
      <c r="Q129" s="24"/>
      <c r="R129" s="24"/>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59"/>
      <c r="BA129" s="42">
        <f>ROUND(total_amount_ba($B$2,$D$2,D129,F129,J129,K129,M129),0)</f>
        <v>17485</v>
      </c>
      <c r="BB129" s="60">
        <f>BA129+SUM(N129:AZ129)</f>
        <v>17485</v>
      </c>
      <c r="BC129" s="56" t="str">
        <f>SpellNumber(L129,BB129)</f>
        <v>INR  Seventeen Thousand Four Hundred &amp; Eighty Five  Only</v>
      </c>
    </row>
    <row r="130" spans="1:55" ht="15.75">
      <c r="A130" s="66">
        <v>11.07</v>
      </c>
      <c r="B130" s="67" t="s">
        <v>83</v>
      </c>
      <c r="C130" s="39" t="s">
        <v>61</v>
      </c>
      <c r="D130" s="79"/>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1"/>
    </row>
    <row r="131" spans="1:55" ht="32.25" customHeight="1">
      <c r="A131" s="66">
        <v>11.08</v>
      </c>
      <c r="B131" s="67" t="s">
        <v>84</v>
      </c>
      <c r="C131" s="39" t="s">
        <v>160</v>
      </c>
      <c r="D131" s="68">
        <v>23</v>
      </c>
      <c r="E131" s="69" t="s">
        <v>52</v>
      </c>
      <c r="F131" s="70">
        <v>199.34</v>
      </c>
      <c r="G131" s="40"/>
      <c r="H131" s="24"/>
      <c r="I131" s="47" t="s">
        <v>38</v>
      </c>
      <c r="J131" s="48">
        <f t="shared" si="4"/>
        <v>1</v>
      </c>
      <c r="K131" s="24" t="s">
        <v>39</v>
      </c>
      <c r="L131" s="24" t="s">
        <v>4</v>
      </c>
      <c r="M131" s="41"/>
      <c r="N131" s="24"/>
      <c r="O131" s="24"/>
      <c r="P131" s="46"/>
      <c r="Q131" s="24"/>
      <c r="R131" s="24"/>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59"/>
      <c r="BA131" s="42">
        <f>ROUND(total_amount_ba($B$2,$D$2,D131,F131,J131,K131,M131),0)</f>
        <v>4585</v>
      </c>
      <c r="BB131" s="60">
        <f>BA131+SUM(N131:AZ131)</f>
        <v>4585</v>
      </c>
      <c r="BC131" s="56" t="str">
        <f>SpellNumber(L131,BB131)</f>
        <v>INR  Four Thousand Five Hundred &amp; Eighty Five  Only</v>
      </c>
    </row>
    <row r="132" spans="1:55" ht="35.25" customHeight="1">
      <c r="A132" s="66">
        <v>11.09</v>
      </c>
      <c r="B132" s="67" t="s">
        <v>347</v>
      </c>
      <c r="C132" s="39" t="s">
        <v>161</v>
      </c>
      <c r="D132" s="79"/>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1"/>
    </row>
    <row r="133" spans="1:55" ht="22.5" customHeight="1">
      <c r="A133" s="66">
        <v>11.1</v>
      </c>
      <c r="B133" s="67" t="s">
        <v>348</v>
      </c>
      <c r="C133" s="39" t="s">
        <v>162</v>
      </c>
      <c r="D133" s="68">
        <v>0.7</v>
      </c>
      <c r="E133" s="69" t="s">
        <v>52</v>
      </c>
      <c r="F133" s="70">
        <v>167.95</v>
      </c>
      <c r="G133" s="40"/>
      <c r="H133" s="24"/>
      <c r="I133" s="47" t="s">
        <v>38</v>
      </c>
      <c r="J133" s="48">
        <f t="shared" si="4"/>
        <v>1</v>
      </c>
      <c r="K133" s="24" t="s">
        <v>39</v>
      </c>
      <c r="L133" s="24" t="s">
        <v>4</v>
      </c>
      <c r="M133" s="41"/>
      <c r="N133" s="24"/>
      <c r="O133" s="24"/>
      <c r="P133" s="46"/>
      <c r="Q133" s="24"/>
      <c r="R133" s="24"/>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59"/>
      <c r="BA133" s="42">
        <f>ROUND(total_amount_ba($B$2,$D$2,D133,F133,J133,K133,M133),0)</f>
        <v>118</v>
      </c>
      <c r="BB133" s="60">
        <f>BA133+SUM(N133:AZ133)</f>
        <v>118</v>
      </c>
      <c r="BC133" s="56" t="str">
        <f>SpellNumber(L133,BB133)</f>
        <v>INR  One Hundred &amp; Eighteen  Only</v>
      </c>
    </row>
    <row r="134" spans="1:55" ht="85.5">
      <c r="A134" s="66">
        <v>11.11</v>
      </c>
      <c r="B134" s="67" t="s">
        <v>111</v>
      </c>
      <c r="C134" s="39" t="s">
        <v>163</v>
      </c>
      <c r="D134" s="79"/>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1"/>
    </row>
    <row r="135" spans="1:55" ht="28.5">
      <c r="A135" s="66">
        <v>11.12</v>
      </c>
      <c r="B135" s="67" t="s">
        <v>86</v>
      </c>
      <c r="C135" s="39" t="s">
        <v>164</v>
      </c>
      <c r="D135" s="68">
        <v>120</v>
      </c>
      <c r="E135" s="69" t="s">
        <v>52</v>
      </c>
      <c r="F135" s="70">
        <v>76.41</v>
      </c>
      <c r="G135" s="40"/>
      <c r="H135" s="24"/>
      <c r="I135" s="47" t="s">
        <v>38</v>
      </c>
      <c r="J135" s="48">
        <f t="shared" si="4"/>
        <v>1</v>
      </c>
      <c r="K135" s="24" t="s">
        <v>39</v>
      </c>
      <c r="L135" s="24" t="s">
        <v>4</v>
      </c>
      <c r="M135" s="41"/>
      <c r="N135" s="24"/>
      <c r="O135" s="24"/>
      <c r="P135" s="46"/>
      <c r="Q135" s="24"/>
      <c r="R135" s="24"/>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59"/>
      <c r="BA135" s="42">
        <f>ROUND(total_amount_ba($B$2,$D$2,D135,F135,J135,K135,M135),0)</f>
        <v>9169</v>
      </c>
      <c r="BB135" s="60">
        <f>BA135+SUM(N135:AZ135)</f>
        <v>9169</v>
      </c>
      <c r="BC135" s="56" t="str">
        <f>SpellNumber(L135,BB135)</f>
        <v>INR  Nine Thousand One Hundred &amp; Sixty Nine  Only</v>
      </c>
    </row>
    <row r="136" spans="1:55" ht="42.75">
      <c r="A136" s="66">
        <v>11.13</v>
      </c>
      <c r="B136" s="67" t="s">
        <v>349</v>
      </c>
      <c r="C136" s="39" t="s">
        <v>165</v>
      </c>
      <c r="D136" s="79"/>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1"/>
    </row>
    <row r="137" spans="1:55" ht="57">
      <c r="A137" s="66">
        <v>11.14</v>
      </c>
      <c r="B137" s="67" t="s">
        <v>350</v>
      </c>
      <c r="C137" s="39" t="s">
        <v>62</v>
      </c>
      <c r="D137" s="68">
        <v>158</v>
      </c>
      <c r="E137" s="69" t="s">
        <v>52</v>
      </c>
      <c r="F137" s="70">
        <v>141.29</v>
      </c>
      <c r="G137" s="40"/>
      <c r="H137" s="24"/>
      <c r="I137" s="47" t="s">
        <v>38</v>
      </c>
      <c r="J137" s="48">
        <f t="shared" si="4"/>
        <v>1</v>
      </c>
      <c r="K137" s="24" t="s">
        <v>39</v>
      </c>
      <c r="L137" s="24" t="s">
        <v>4</v>
      </c>
      <c r="M137" s="41"/>
      <c r="N137" s="24"/>
      <c r="O137" s="24"/>
      <c r="P137" s="46"/>
      <c r="Q137" s="24"/>
      <c r="R137" s="24"/>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59"/>
      <c r="BA137" s="42">
        <f>ROUND(total_amount_ba($B$2,$D$2,D137,F137,J137,K137,M137),0)</f>
        <v>22324</v>
      </c>
      <c r="BB137" s="60">
        <f>BA137+SUM(N137:AZ137)</f>
        <v>22324</v>
      </c>
      <c r="BC137" s="56" t="str">
        <f>SpellNumber(L137,BB137)</f>
        <v>INR  Twenty Two Thousand Three Hundred &amp; Twenty Four  Only</v>
      </c>
    </row>
    <row r="138" spans="1:55" ht="42.75">
      <c r="A138" s="70">
        <v>11.15</v>
      </c>
      <c r="B138" s="67" t="s">
        <v>85</v>
      </c>
      <c r="C138" s="39" t="s">
        <v>63</v>
      </c>
      <c r="D138" s="79"/>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1"/>
    </row>
    <row r="139" spans="1:55" ht="28.5">
      <c r="A139" s="66">
        <v>11.16</v>
      </c>
      <c r="B139" s="67" t="s">
        <v>86</v>
      </c>
      <c r="C139" s="39" t="s">
        <v>166</v>
      </c>
      <c r="D139" s="68">
        <v>59</v>
      </c>
      <c r="E139" s="69" t="s">
        <v>52</v>
      </c>
      <c r="F139" s="70">
        <v>106.57</v>
      </c>
      <c r="G139" s="40"/>
      <c r="H139" s="24"/>
      <c r="I139" s="47" t="s">
        <v>38</v>
      </c>
      <c r="J139" s="48">
        <f t="shared" si="4"/>
        <v>1</v>
      </c>
      <c r="K139" s="24" t="s">
        <v>39</v>
      </c>
      <c r="L139" s="24" t="s">
        <v>4</v>
      </c>
      <c r="M139" s="41"/>
      <c r="N139" s="24"/>
      <c r="O139" s="24"/>
      <c r="P139" s="46"/>
      <c r="Q139" s="24"/>
      <c r="R139" s="24"/>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59"/>
      <c r="BA139" s="42">
        <f>ROUND(total_amount_ba($B$2,$D$2,D139,F139,J139,K139,M139),0)</f>
        <v>6288</v>
      </c>
      <c r="BB139" s="60">
        <f>BA139+SUM(N139:AZ139)</f>
        <v>6288</v>
      </c>
      <c r="BC139" s="56" t="str">
        <f>SpellNumber(L139,BB139)</f>
        <v>INR  Six Thousand Two Hundred &amp; Eighty Eight  Only</v>
      </c>
    </row>
    <row r="140" spans="1:55" ht="57">
      <c r="A140" s="66">
        <v>11.17</v>
      </c>
      <c r="B140" s="67" t="s">
        <v>112</v>
      </c>
      <c r="C140" s="39" t="s">
        <v>167</v>
      </c>
      <c r="D140" s="79"/>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1"/>
    </row>
    <row r="141" spans="1:55" ht="57">
      <c r="A141" s="66">
        <v>11.18</v>
      </c>
      <c r="B141" s="67" t="s">
        <v>113</v>
      </c>
      <c r="C141" s="39" t="s">
        <v>168</v>
      </c>
      <c r="D141" s="68">
        <v>31</v>
      </c>
      <c r="E141" s="69" t="s">
        <v>52</v>
      </c>
      <c r="F141" s="70">
        <v>155.32</v>
      </c>
      <c r="G141" s="40"/>
      <c r="H141" s="24"/>
      <c r="I141" s="47" t="s">
        <v>38</v>
      </c>
      <c r="J141" s="48">
        <f t="shared" si="4"/>
        <v>1</v>
      </c>
      <c r="K141" s="24" t="s">
        <v>39</v>
      </c>
      <c r="L141" s="24" t="s">
        <v>4</v>
      </c>
      <c r="M141" s="41"/>
      <c r="N141" s="24"/>
      <c r="O141" s="24"/>
      <c r="P141" s="46"/>
      <c r="Q141" s="24"/>
      <c r="R141" s="24"/>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59"/>
      <c r="BA141" s="42">
        <f>ROUND(total_amount_ba($B$2,$D$2,D141,F141,J141,K141,M141),0)</f>
        <v>4815</v>
      </c>
      <c r="BB141" s="60">
        <f>BA141+SUM(N141:AZ141)</f>
        <v>4815</v>
      </c>
      <c r="BC141" s="56" t="str">
        <f>SpellNumber(L141,BB141)</f>
        <v>INR  Four Thousand Eight Hundred &amp; Fifteen  Only</v>
      </c>
    </row>
    <row r="142" spans="1:55" ht="85.5">
      <c r="A142" s="66">
        <v>11.19</v>
      </c>
      <c r="B142" s="67" t="s">
        <v>114</v>
      </c>
      <c r="C142" s="39" t="s">
        <v>169</v>
      </c>
      <c r="D142" s="68">
        <v>120</v>
      </c>
      <c r="E142" s="69" t="s">
        <v>52</v>
      </c>
      <c r="F142" s="70">
        <v>100.96</v>
      </c>
      <c r="G142" s="40"/>
      <c r="H142" s="24"/>
      <c r="I142" s="47" t="s">
        <v>38</v>
      </c>
      <c r="J142" s="48">
        <f t="shared" si="4"/>
        <v>1</v>
      </c>
      <c r="K142" s="24" t="s">
        <v>39</v>
      </c>
      <c r="L142" s="24" t="s">
        <v>4</v>
      </c>
      <c r="M142" s="41"/>
      <c r="N142" s="24"/>
      <c r="O142" s="24"/>
      <c r="P142" s="46"/>
      <c r="Q142" s="24"/>
      <c r="R142" s="24"/>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59"/>
      <c r="BA142" s="42">
        <f>ROUND(total_amount_ba($B$2,$D$2,D142,F142,J142,K142,M142),0)</f>
        <v>12115</v>
      </c>
      <c r="BB142" s="60">
        <f>BA142+SUM(N142:AZ142)</f>
        <v>12115</v>
      </c>
      <c r="BC142" s="56" t="str">
        <f>SpellNumber(L142,BB142)</f>
        <v>INR  Twelve Thousand One Hundred &amp; Fifteen  Only</v>
      </c>
    </row>
    <row r="143" spans="1:55" ht="28.5">
      <c r="A143" s="66">
        <v>11.2</v>
      </c>
      <c r="B143" s="67" t="s">
        <v>351</v>
      </c>
      <c r="C143" s="39" t="s">
        <v>170</v>
      </c>
      <c r="D143" s="79"/>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1"/>
    </row>
    <row r="144" spans="1:55" ht="28.5">
      <c r="A144" s="66">
        <v>11.21</v>
      </c>
      <c r="B144" s="67" t="s">
        <v>352</v>
      </c>
      <c r="C144" s="39" t="s">
        <v>171</v>
      </c>
      <c r="D144" s="68">
        <v>317</v>
      </c>
      <c r="E144" s="69" t="s">
        <v>52</v>
      </c>
      <c r="F144" s="70">
        <v>14.68</v>
      </c>
      <c r="G144" s="40"/>
      <c r="H144" s="24"/>
      <c r="I144" s="47" t="s">
        <v>38</v>
      </c>
      <c r="J144" s="48">
        <f t="shared" si="4"/>
        <v>1</v>
      </c>
      <c r="K144" s="24" t="s">
        <v>39</v>
      </c>
      <c r="L144" s="24" t="s">
        <v>4</v>
      </c>
      <c r="M144" s="41"/>
      <c r="N144" s="24"/>
      <c r="O144" s="24"/>
      <c r="P144" s="46"/>
      <c r="Q144" s="24"/>
      <c r="R144" s="24"/>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59"/>
      <c r="BA144" s="42">
        <f>ROUND(total_amount_ba($B$2,$D$2,D144,F144,J144,K144,M144),0)</f>
        <v>4654</v>
      </c>
      <c r="BB144" s="60">
        <f>BA144+SUM(N144:AZ144)</f>
        <v>4654</v>
      </c>
      <c r="BC144" s="56" t="str">
        <f>SpellNumber(L144,BB144)</f>
        <v>INR  Four Thousand Six Hundred &amp; Fifty Four  Only</v>
      </c>
    </row>
    <row r="145" spans="1:55" ht="71.25">
      <c r="A145" s="70">
        <v>11.22</v>
      </c>
      <c r="B145" s="67" t="s">
        <v>248</v>
      </c>
      <c r="C145" s="39" t="s">
        <v>172</v>
      </c>
      <c r="D145" s="68">
        <v>317</v>
      </c>
      <c r="E145" s="69" t="s">
        <v>52</v>
      </c>
      <c r="F145" s="70">
        <v>12.45</v>
      </c>
      <c r="G145" s="40"/>
      <c r="H145" s="24"/>
      <c r="I145" s="47" t="s">
        <v>38</v>
      </c>
      <c r="J145" s="48">
        <f t="shared" si="4"/>
        <v>1</v>
      </c>
      <c r="K145" s="24" t="s">
        <v>39</v>
      </c>
      <c r="L145" s="24" t="s">
        <v>4</v>
      </c>
      <c r="M145" s="41"/>
      <c r="N145" s="24"/>
      <c r="O145" s="24"/>
      <c r="P145" s="46"/>
      <c r="Q145" s="24"/>
      <c r="R145" s="24"/>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59"/>
      <c r="BA145" s="42">
        <f>ROUND(total_amount_ba($B$2,$D$2,D145,F145,J145,K145,M145),0)</f>
        <v>3947</v>
      </c>
      <c r="BB145" s="60">
        <f>BA145+SUM(N145:AZ145)</f>
        <v>3947</v>
      </c>
      <c r="BC145" s="56" t="str">
        <f>SpellNumber(L145,BB145)</f>
        <v>INR  Three Thousand Nine Hundred &amp; Forty Seven  Only</v>
      </c>
    </row>
    <row r="146" spans="1:55" ht="71.25">
      <c r="A146" s="66">
        <v>11.23</v>
      </c>
      <c r="B146" s="67" t="s">
        <v>353</v>
      </c>
      <c r="C146" s="39" t="s">
        <v>173</v>
      </c>
      <c r="D146" s="79"/>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1"/>
    </row>
    <row r="147" spans="1:55" ht="28.5">
      <c r="A147" s="66">
        <v>11.24</v>
      </c>
      <c r="B147" s="67" t="s">
        <v>354</v>
      </c>
      <c r="C147" s="39" t="s">
        <v>174</v>
      </c>
      <c r="D147" s="68">
        <v>381</v>
      </c>
      <c r="E147" s="69" t="s">
        <v>52</v>
      </c>
      <c r="F147" s="70">
        <v>47.61</v>
      </c>
      <c r="G147" s="40"/>
      <c r="H147" s="24"/>
      <c r="I147" s="47" t="s">
        <v>38</v>
      </c>
      <c r="J147" s="48">
        <f t="shared" si="4"/>
        <v>1</v>
      </c>
      <c r="K147" s="24" t="s">
        <v>39</v>
      </c>
      <c r="L147" s="24" t="s">
        <v>4</v>
      </c>
      <c r="M147" s="41"/>
      <c r="N147" s="24"/>
      <c r="O147" s="24"/>
      <c r="P147" s="46"/>
      <c r="Q147" s="24"/>
      <c r="R147" s="24"/>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59"/>
      <c r="BA147" s="42">
        <f>ROUND(total_amount_ba($B$2,$D$2,D147,F147,J147,K147,M147),0)</f>
        <v>18139</v>
      </c>
      <c r="BB147" s="60">
        <f>BA147+SUM(N147:AZ147)</f>
        <v>18139</v>
      </c>
      <c r="BC147" s="56" t="str">
        <f>SpellNumber(L147,BB147)</f>
        <v>INR  Eighteen Thousand One Hundred &amp; Thirty Nine  Only</v>
      </c>
    </row>
    <row r="148" spans="1:55" ht="85.5">
      <c r="A148" s="66">
        <v>11.25</v>
      </c>
      <c r="B148" s="67" t="s">
        <v>115</v>
      </c>
      <c r="C148" s="39" t="s">
        <v>175</v>
      </c>
      <c r="D148" s="68">
        <v>120</v>
      </c>
      <c r="E148" s="69" t="s">
        <v>52</v>
      </c>
      <c r="F148" s="70">
        <v>16</v>
      </c>
      <c r="G148" s="40"/>
      <c r="H148" s="24"/>
      <c r="I148" s="47" t="s">
        <v>38</v>
      </c>
      <c r="J148" s="48">
        <f t="shared" si="4"/>
        <v>1</v>
      </c>
      <c r="K148" s="24" t="s">
        <v>39</v>
      </c>
      <c r="L148" s="24" t="s">
        <v>4</v>
      </c>
      <c r="M148" s="41"/>
      <c r="N148" s="24"/>
      <c r="O148" s="24"/>
      <c r="P148" s="46"/>
      <c r="Q148" s="24"/>
      <c r="R148" s="24"/>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59"/>
      <c r="BA148" s="42">
        <f>ROUND(total_amount_ba($B$2,$D$2,D148,F148,J148,K148,M148),0)</f>
        <v>1920</v>
      </c>
      <c r="BB148" s="60">
        <f>BA148+SUM(N148:AZ148)</f>
        <v>1920</v>
      </c>
      <c r="BC148" s="56" t="str">
        <f>SpellNumber(L148,BB148)</f>
        <v>INR  One Thousand Nine Hundred &amp; Twenty  Only</v>
      </c>
    </row>
    <row r="149" spans="1:55" ht="57">
      <c r="A149" s="66">
        <v>11.26</v>
      </c>
      <c r="B149" s="67" t="s">
        <v>112</v>
      </c>
      <c r="C149" s="39" t="s">
        <v>176</v>
      </c>
      <c r="D149" s="79"/>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1"/>
    </row>
    <row r="150" spans="1:55" ht="28.5">
      <c r="A150" s="66">
        <v>11.27</v>
      </c>
      <c r="B150" s="67" t="s">
        <v>117</v>
      </c>
      <c r="C150" s="39" t="s">
        <v>177</v>
      </c>
      <c r="D150" s="68">
        <v>275</v>
      </c>
      <c r="E150" s="69" t="s">
        <v>52</v>
      </c>
      <c r="F150" s="70">
        <v>70.1</v>
      </c>
      <c r="G150" s="40"/>
      <c r="H150" s="24"/>
      <c r="I150" s="47" t="s">
        <v>38</v>
      </c>
      <c r="J150" s="48">
        <f t="shared" si="4"/>
        <v>1</v>
      </c>
      <c r="K150" s="24" t="s">
        <v>39</v>
      </c>
      <c r="L150" s="24" t="s">
        <v>4</v>
      </c>
      <c r="M150" s="41"/>
      <c r="N150" s="24"/>
      <c r="O150" s="24"/>
      <c r="P150" s="46"/>
      <c r="Q150" s="24"/>
      <c r="R150" s="24"/>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59"/>
      <c r="BA150" s="42">
        <f>ROUND(total_amount_ba($B$2,$D$2,D150,F150,J150,K150,M150),0)</f>
        <v>19278</v>
      </c>
      <c r="BB150" s="60">
        <f>BA150+SUM(N150:AZ150)</f>
        <v>19278</v>
      </c>
      <c r="BC150" s="56" t="str">
        <f>SpellNumber(L150,BB150)</f>
        <v>INR  Nineteen Thousand Two Hundred &amp; Seventy Eight  Only</v>
      </c>
    </row>
    <row r="151" spans="1:55" ht="15.75">
      <c r="A151" s="66">
        <v>12</v>
      </c>
      <c r="B151" s="67" t="s">
        <v>118</v>
      </c>
      <c r="C151" s="39" t="s">
        <v>178</v>
      </c>
      <c r="D151" s="79"/>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1"/>
    </row>
    <row r="152" spans="1:55" ht="142.5">
      <c r="A152" s="66">
        <v>12.01</v>
      </c>
      <c r="B152" s="67" t="s">
        <v>119</v>
      </c>
      <c r="C152" s="39" t="s">
        <v>179</v>
      </c>
      <c r="D152" s="79"/>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1"/>
    </row>
    <row r="153" spans="1:55" ht="28.5">
      <c r="A153" s="66">
        <v>12.02</v>
      </c>
      <c r="B153" s="67" t="s">
        <v>120</v>
      </c>
      <c r="C153" s="39" t="s">
        <v>180</v>
      </c>
      <c r="D153" s="68">
        <v>22</v>
      </c>
      <c r="E153" s="69" t="s">
        <v>52</v>
      </c>
      <c r="F153" s="70">
        <v>376.67</v>
      </c>
      <c r="G153" s="40"/>
      <c r="H153" s="24"/>
      <c r="I153" s="47" t="s">
        <v>38</v>
      </c>
      <c r="J153" s="48">
        <f t="shared" si="4"/>
        <v>1</v>
      </c>
      <c r="K153" s="24" t="s">
        <v>39</v>
      </c>
      <c r="L153" s="24" t="s">
        <v>4</v>
      </c>
      <c r="M153" s="41"/>
      <c r="N153" s="24"/>
      <c r="O153" s="24"/>
      <c r="P153" s="46"/>
      <c r="Q153" s="24"/>
      <c r="R153" s="24"/>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59"/>
      <c r="BA153" s="42">
        <f>ROUND(total_amount_ba($B$2,$D$2,D153,F153,J153,K153,M153),0)</f>
        <v>8287</v>
      </c>
      <c r="BB153" s="60">
        <f>BA153+SUM(N153:AZ153)</f>
        <v>8287</v>
      </c>
      <c r="BC153" s="56" t="str">
        <f>SpellNumber(L153,BB153)</f>
        <v>INR  Eight Thousand Two Hundred &amp; Eighty Seven  Only</v>
      </c>
    </row>
    <row r="154" spans="1:55" ht="228">
      <c r="A154" s="66">
        <v>12.03</v>
      </c>
      <c r="B154" s="67" t="s">
        <v>355</v>
      </c>
      <c r="C154" s="39" t="s">
        <v>181</v>
      </c>
      <c r="D154" s="79"/>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1"/>
    </row>
    <row r="155" spans="1:55" ht="28.5">
      <c r="A155" s="66">
        <v>12.04</v>
      </c>
      <c r="B155" s="67" t="s">
        <v>356</v>
      </c>
      <c r="C155" s="39" t="s">
        <v>182</v>
      </c>
      <c r="D155" s="68">
        <v>1</v>
      </c>
      <c r="E155" s="69" t="s">
        <v>65</v>
      </c>
      <c r="F155" s="70">
        <v>1198.46</v>
      </c>
      <c r="G155" s="40"/>
      <c r="H155" s="24"/>
      <c r="I155" s="47" t="s">
        <v>38</v>
      </c>
      <c r="J155" s="48">
        <f t="shared" si="4"/>
        <v>1</v>
      </c>
      <c r="K155" s="24" t="s">
        <v>39</v>
      </c>
      <c r="L155" s="24" t="s">
        <v>4</v>
      </c>
      <c r="M155" s="41"/>
      <c r="N155" s="24"/>
      <c r="O155" s="24"/>
      <c r="P155" s="46"/>
      <c r="Q155" s="24"/>
      <c r="R155" s="24"/>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59"/>
      <c r="BA155" s="42">
        <f>ROUND(total_amount_ba($B$2,$D$2,D155,F155,J155,K155,M155),0)</f>
        <v>1198</v>
      </c>
      <c r="BB155" s="60">
        <f>BA155+SUM(N155:AZ155)</f>
        <v>1198</v>
      </c>
      <c r="BC155" s="56" t="str">
        <f>SpellNumber(L155,BB155)</f>
        <v>INR  One Thousand One Hundred &amp; Ninety Eight  Only</v>
      </c>
    </row>
    <row r="156" spans="1:55" ht="28.5">
      <c r="A156" s="66">
        <v>12.05</v>
      </c>
      <c r="B156" s="67" t="s">
        <v>357</v>
      </c>
      <c r="C156" s="39" t="s">
        <v>183</v>
      </c>
      <c r="D156" s="68">
        <v>1</v>
      </c>
      <c r="E156" s="69" t="s">
        <v>65</v>
      </c>
      <c r="F156" s="70">
        <v>753.09</v>
      </c>
      <c r="G156" s="40"/>
      <c r="H156" s="24"/>
      <c r="I156" s="47" t="s">
        <v>38</v>
      </c>
      <c r="J156" s="48">
        <f t="shared" si="4"/>
        <v>1</v>
      </c>
      <c r="K156" s="24" t="s">
        <v>39</v>
      </c>
      <c r="L156" s="24" t="s">
        <v>4</v>
      </c>
      <c r="M156" s="41"/>
      <c r="N156" s="24"/>
      <c r="O156" s="24"/>
      <c r="P156" s="46"/>
      <c r="Q156" s="24"/>
      <c r="R156" s="24"/>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59"/>
      <c r="BA156" s="42">
        <f>ROUND(total_amount_ba($B$2,$D$2,D156,F156,J156,K156,M156),0)</f>
        <v>753</v>
      </c>
      <c r="BB156" s="60">
        <f>BA156+SUM(N156:AZ156)</f>
        <v>753</v>
      </c>
      <c r="BC156" s="56" t="str">
        <f>SpellNumber(L156,BB156)</f>
        <v>INR  Seven Hundred &amp; Fifty Three  Only</v>
      </c>
    </row>
    <row r="157" spans="1:55" ht="28.5">
      <c r="A157" s="66">
        <v>12.06</v>
      </c>
      <c r="B157" s="71" t="s">
        <v>358</v>
      </c>
      <c r="C157" s="39" t="s">
        <v>184</v>
      </c>
      <c r="D157" s="79"/>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1"/>
    </row>
    <row r="158" spans="1:55" ht="42.75">
      <c r="A158" s="66">
        <v>12.07</v>
      </c>
      <c r="B158" s="71" t="s">
        <v>122</v>
      </c>
      <c r="C158" s="39" t="s">
        <v>185</v>
      </c>
      <c r="D158" s="68">
        <v>5</v>
      </c>
      <c r="E158" s="69" t="s">
        <v>52</v>
      </c>
      <c r="F158" s="70">
        <v>1107.4</v>
      </c>
      <c r="G158" s="40"/>
      <c r="H158" s="24"/>
      <c r="I158" s="47" t="s">
        <v>38</v>
      </c>
      <c r="J158" s="48">
        <f t="shared" si="4"/>
        <v>1</v>
      </c>
      <c r="K158" s="24" t="s">
        <v>39</v>
      </c>
      <c r="L158" s="24" t="s">
        <v>4</v>
      </c>
      <c r="M158" s="41"/>
      <c r="N158" s="24"/>
      <c r="O158" s="24"/>
      <c r="P158" s="46"/>
      <c r="Q158" s="24"/>
      <c r="R158" s="24"/>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59"/>
      <c r="BA158" s="42">
        <f>ROUND(total_amount_ba($B$2,$D$2,D158,F158,J158,K158,M158),0)</f>
        <v>5537</v>
      </c>
      <c r="BB158" s="60">
        <f>BA158+SUM(N158:AZ158)</f>
        <v>5537</v>
      </c>
      <c r="BC158" s="56" t="str">
        <f>SpellNumber(L158,BB158)</f>
        <v>INR  Five Thousand Five Hundred &amp; Thirty Seven  Only</v>
      </c>
    </row>
    <row r="159" spans="1:55" ht="57">
      <c r="A159" s="70">
        <v>12.08</v>
      </c>
      <c r="B159" s="67" t="s">
        <v>359</v>
      </c>
      <c r="C159" s="39" t="s">
        <v>186</v>
      </c>
      <c r="D159" s="68">
        <v>269</v>
      </c>
      <c r="E159" s="69" t="s">
        <v>52</v>
      </c>
      <c r="F159" s="70">
        <v>2.19</v>
      </c>
      <c r="G159" s="40"/>
      <c r="H159" s="24"/>
      <c r="I159" s="47" t="s">
        <v>38</v>
      </c>
      <c r="J159" s="48">
        <f t="shared" si="4"/>
        <v>1</v>
      </c>
      <c r="K159" s="24" t="s">
        <v>39</v>
      </c>
      <c r="L159" s="24" t="s">
        <v>4</v>
      </c>
      <c r="M159" s="41"/>
      <c r="N159" s="24"/>
      <c r="O159" s="24"/>
      <c r="P159" s="46"/>
      <c r="Q159" s="24"/>
      <c r="R159" s="24"/>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59"/>
      <c r="BA159" s="42">
        <f>ROUND(total_amount_ba($B$2,$D$2,D159,F159,J159,K159,M159),0)</f>
        <v>589</v>
      </c>
      <c r="BB159" s="60">
        <f>BA159+SUM(N159:AZ159)</f>
        <v>589</v>
      </c>
      <c r="BC159" s="56" t="str">
        <f>SpellNumber(L159,BB159)</f>
        <v>INR  Five Hundred &amp; Eighty Nine  Only</v>
      </c>
    </row>
    <row r="160" spans="1:55" ht="57">
      <c r="A160" s="66">
        <v>12.09</v>
      </c>
      <c r="B160" s="67" t="s">
        <v>360</v>
      </c>
      <c r="C160" s="39" t="s">
        <v>184</v>
      </c>
      <c r="D160" s="68">
        <v>30</v>
      </c>
      <c r="E160" s="69" t="s">
        <v>74</v>
      </c>
      <c r="F160" s="70">
        <v>2.36</v>
      </c>
      <c r="G160" s="40"/>
      <c r="H160" s="24"/>
      <c r="I160" s="47" t="s">
        <v>38</v>
      </c>
      <c r="J160" s="48">
        <f t="shared" si="4"/>
        <v>1</v>
      </c>
      <c r="K160" s="24" t="s">
        <v>39</v>
      </c>
      <c r="L160" s="24" t="s">
        <v>4</v>
      </c>
      <c r="M160" s="41"/>
      <c r="N160" s="24"/>
      <c r="O160" s="24"/>
      <c r="P160" s="46"/>
      <c r="Q160" s="24"/>
      <c r="R160" s="24"/>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59"/>
      <c r="BA160" s="42">
        <f>ROUND(total_amount_ba($B$2,$D$2,D160,F160,J160,K160,M160),0)</f>
        <v>71</v>
      </c>
      <c r="BB160" s="60">
        <f>BA160+SUM(N160:AZ160)</f>
        <v>71</v>
      </c>
      <c r="BC160" s="56" t="str">
        <f>SpellNumber(L160,BB160)</f>
        <v>INR  Seventy One Only</v>
      </c>
    </row>
    <row r="161" spans="1:55" ht="114">
      <c r="A161" s="66">
        <v>12.1</v>
      </c>
      <c r="B161" s="67" t="s">
        <v>361</v>
      </c>
      <c r="C161" s="39" t="s">
        <v>185</v>
      </c>
      <c r="D161" s="68">
        <v>24</v>
      </c>
      <c r="E161" s="69" t="s">
        <v>65</v>
      </c>
      <c r="F161" s="70">
        <v>261.15</v>
      </c>
      <c r="G161" s="40"/>
      <c r="H161" s="24"/>
      <c r="I161" s="47" t="s">
        <v>38</v>
      </c>
      <c r="J161" s="48">
        <f t="shared" si="4"/>
        <v>1</v>
      </c>
      <c r="K161" s="24" t="s">
        <v>39</v>
      </c>
      <c r="L161" s="24" t="s">
        <v>4</v>
      </c>
      <c r="M161" s="41"/>
      <c r="N161" s="24"/>
      <c r="O161" s="24"/>
      <c r="P161" s="46"/>
      <c r="Q161" s="24"/>
      <c r="R161" s="24"/>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59"/>
      <c r="BA161" s="42">
        <f>ROUND(total_amount_ba($B$2,$D$2,D161,F161,J161,K161,M161),0)</f>
        <v>6268</v>
      </c>
      <c r="BB161" s="60">
        <f>BA161+SUM(N161:AZ161)</f>
        <v>6268</v>
      </c>
      <c r="BC161" s="56" t="str">
        <f>SpellNumber(L161,BB161)</f>
        <v>INR  Six Thousand Two Hundred &amp; Sixty Eight  Only</v>
      </c>
    </row>
    <row r="162" spans="1:55" ht="15.75">
      <c r="A162" s="70">
        <v>13</v>
      </c>
      <c r="B162" s="67" t="s">
        <v>123</v>
      </c>
      <c r="C162" s="39" t="s">
        <v>186</v>
      </c>
      <c r="D162" s="79"/>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1"/>
    </row>
    <row r="163" spans="1:55" ht="71.25">
      <c r="A163" s="66">
        <v>13.01</v>
      </c>
      <c r="B163" s="71" t="s">
        <v>249</v>
      </c>
      <c r="C163" s="39" t="s">
        <v>184</v>
      </c>
      <c r="D163" s="79"/>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1"/>
    </row>
    <row r="164" spans="1:55" ht="28.5">
      <c r="A164" s="66">
        <v>13.02</v>
      </c>
      <c r="B164" s="71" t="s">
        <v>250</v>
      </c>
      <c r="C164" s="39" t="s">
        <v>185</v>
      </c>
      <c r="D164" s="68">
        <v>1.05</v>
      </c>
      <c r="E164" s="69" t="s">
        <v>64</v>
      </c>
      <c r="F164" s="70">
        <v>1523.41</v>
      </c>
      <c r="G164" s="40"/>
      <c r="H164" s="24"/>
      <c r="I164" s="47" t="s">
        <v>38</v>
      </c>
      <c r="J164" s="48">
        <f t="shared" si="4"/>
        <v>1</v>
      </c>
      <c r="K164" s="24" t="s">
        <v>39</v>
      </c>
      <c r="L164" s="24" t="s">
        <v>4</v>
      </c>
      <c r="M164" s="41"/>
      <c r="N164" s="24"/>
      <c r="O164" s="24"/>
      <c r="P164" s="46"/>
      <c r="Q164" s="24"/>
      <c r="R164" s="24"/>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59"/>
      <c r="BA164" s="42">
        <f>ROUND(total_amount_ba($B$2,$D$2,D164,F164,J164,K164,M164),0)</f>
        <v>1600</v>
      </c>
      <c r="BB164" s="60">
        <f>BA164+SUM(N164:AZ164)</f>
        <v>1600</v>
      </c>
      <c r="BC164" s="56" t="str">
        <f>SpellNumber(L164,BB164)</f>
        <v>INR  One Thousand Six Hundred    Only</v>
      </c>
    </row>
    <row r="165" spans="1:55" ht="28.5">
      <c r="A165" s="70">
        <v>13.03</v>
      </c>
      <c r="B165" s="67" t="s">
        <v>251</v>
      </c>
      <c r="C165" s="39" t="s">
        <v>186</v>
      </c>
      <c r="D165" s="68">
        <v>1.8</v>
      </c>
      <c r="E165" s="69" t="s">
        <v>64</v>
      </c>
      <c r="F165" s="70">
        <v>940.64</v>
      </c>
      <c r="G165" s="40"/>
      <c r="H165" s="24"/>
      <c r="I165" s="47" t="s">
        <v>38</v>
      </c>
      <c r="J165" s="48">
        <f t="shared" si="4"/>
        <v>1</v>
      </c>
      <c r="K165" s="24" t="s">
        <v>39</v>
      </c>
      <c r="L165" s="24" t="s">
        <v>4</v>
      </c>
      <c r="M165" s="41"/>
      <c r="N165" s="24"/>
      <c r="O165" s="24"/>
      <c r="P165" s="46"/>
      <c r="Q165" s="24"/>
      <c r="R165" s="24"/>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59"/>
      <c r="BA165" s="42">
        <f>ROUND(total_amount_ba($B$2,$D$2,D165,F165,J165,K165,M165),0)</f>
        <v>1693</v>
      </c>
      <c r="BB165" s="60">
        <f>BA165+SUM(N165:AZ165)</f>
        <v>1693</v>
      </c>
      <c r="BC165" s="56" t="str">
        <f>SpellNumber(L165,BB165)</f>
        <v>INR  One Thousand Six Hundred &amp; Ninety Three  Only</v>
      </c>
    </row>
    <row r="166" spans="1:55" ht="85.5">
      <c r="A166" s="66">
        <v>13.04</v>
      </c>
      <c r="B166" s="67" t="s">
        <v>362</v>
      </c>
      <c r="C166" s="39" t="s">
        <v>184</v>
      </c>
      <c r="D166" s="68">
        <v>2.34</v>
      </c>
      <c r="E166" s="69" t="s">
        <v>64</v>
      </c>
      <c r="F166" s="70">
        <v>2222.44</v>
      </c>
      <c r="G166" s="40"/>
      <c r="H166" s="24"/>
      <c r="I166" s="47" t="s">
        <v>38</v>
      </c>
      <c r="J166" s="48">
        <f t="shared" si="4"/>
        <v>1</v>
      </c>
      <c r="K166" s="24" t="s">
        <v>39</v>
      </c>
      <c r="L166" s="24" t="s">
        <v>4</v>
      </c>
      <c r="M166" s="41"/>
      <c r="N166" s="24"/>
      <c r="O166" s="24"/>
      <c r="P166" s="46"/>
      <c r="Q166" s="24"/>
      <c r="R166" s="24"/>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59"/>
      <c r="BA166" s="42">
        <f>ROUND(total_amount_ba($B$2,$D$2,D166,F166,J166,K166,M166),0)</f>
        <v>5201</v>
      </c>
      <c r="BB166" s="60">
        <f>BA166+SUM(N166:AZ166)</f>
        <v>5201</v>
      </c>
      <c r="BC166" s="56" t="str">
        <f>SpellNumber(L166,BB166)</f>
        <v>INR  Five Thousand Two Hundred &amp; One  Only</v>
      </c>
    </row>
    <row r="167" spans="1:55" ht="76.5" customHeight="1">
      <c r="A167" s="66">
        <v>13.05</v>
      </c>
      <c r="B167" s="67" t="s">
        <v>363</v>
      </c>
      <c r="C167" s="39" t="s">
        <v>185</v>
      </c>
      <c r="D167" s="79"/>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1"/>
    </row>
    <row r="168" spans="1:55" ht="28.5">
      <c r="A168" s="70">
        <v>13.06</v>
      </c>
      <c r="B168" s="67" t="s">
        <v>364</v>
      </c>
      <c r="C168" s="39" t="s">
        <v>186</v>
      </c>
      <c r="D168" s="68">
        <v>2.34</v>
      </c>
      <c r="E168" s="69" t="s">
        <v>64</v>
      </c>
      <c r="F168" s="70">
        <v>1288.82</v>
      </c>
      <c r="G168" s="40"/>
      <c r="H168" s="24"/>
      <c r="I168" s="47" t="s">
        <v>38</v>
      </c>
      <c r="J168" s="48">
        <f t="shared" si="4"/>
        <v>1</v>
      </c>
      <c r="K168" s="24" t="s">
        <v>39</v>
      </c>
      <c r="L168" s="24" t="s">
        <v>4</v>
      </c>
      <c r="M168" s="41"/>
      <c r="N168" s="24"/>
      <c r="O168" s="24"/>
      <c r="P168" s="46"/>
      <c r="Q168" s="24"/>
      <c r="R168" s="24"/>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59"/>
      <c r="BA168" s="42">
        <f>ROUND(total_amount_ba($B$2,$D$2,D168,F168,J168,K168,M168),0)</f>
        <v>3016</v>
      </c>
      <c r="BB168" s="60">
        <f>BA168+SUM(N168:AZ168)</f>
        <v>3016</v>
      </c>
      <c r="BC168" s="56" t="str">
        <f>SpellNumber(L168,BB168)</f>
        <v>INR  Three Thousand  &amp;Sixteen  Only</v>
      </c>
    </row>
    <row r="169" spans="1:55" ht="71.25">
      <c r="A169" s="66">
        <v>13.07</v>
      </c>
      <c r="B169" s="71" t="s">
        <v>124</v>
      </c>
      <c r="C169" s="39" t="s">
        <v>184</v>
      </c>
      <c r="D169" s="79"/>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1"/>
    </row>
    <row r="170" spans="1:55" ht="28.5">
      <c r="A170" s="66">
        <v>13.08</v>
      </c>
      <c r="B170" s="71" t="s">
        <v>252</v>
      </c>
      <c r="C170" s="39" t="s">
        <v>185</v>
      </c>
      <c r="D170" s="68">
        <v>6</v>
      </c>
      <c r="E170" s="69" t="s">
        <v>65</v>
      </c>
      <c r="F170" s="70">
        <v>240.68</v>
      </c>
      <c r="G170" s="40"/>
      <c r="H170" s="24"/>
      <c r="I170" s="47" t="s">
        <v>38</v>
      </c>
      <c r="J170" s="48">
        <f t="shared" si="4"/>
        <v>1</v>
      </c>
      <c r="K170" s="24" t="s">
        <v>39</v>
      </c>
      <c r="L170" s="24" t="s">
        <v>4</v>
      </c>
      <c r="M170" s="41"/>
      <c r="N170" s="24"/>
      <c r="O170" s="24"/>
      <c r="P170" s="46"/>
      <c r="Q170" s="24"/>
      <c r="R170" s="24"/>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59"/>
      <c r="BA170" s="42">
        <f>ROUND(total_amount_ba($B$2,$D$2,D170,F170,J170,K170,M170),0)</f>
        <v>1444</v>
      </c>
      <c r="BB170" s="60">
        <f>BA170+SUM(N170:AZ170)</f>
        <v>1444</v>
      </c>
      <c r="BC170" s="56" t="str">
        <f>SpellNumber(L170,BB170)</f>
        <v>INR  One Thousand Four Hundred &amp; Forty Four  Only</v>
      </c>
    </row>
    <row r="171" spans="1:55" ht="57">
      <c r="A171" s="70">
        <v>13.09</v>
      </c>
      <c r="B171" s="67" t="s">
        <v>365</v>
      </c>
      <c r="C171" s="39" t="s">
        <v>186</v>
      </c>
      <c r="D171" s="79"/>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1"/>
    </row>
    <row r="172" spans="1:55" ht="28.5">
      <c r="A172" s="66">
        <v>13.1</v>
      </c>
      <c r="B172" s="67" t="s">
        <v>252</v>
      </c>
      <c r="C172" s="39" t="s">
        <v>184</v>
      </c>
      <c r="D172" s="68">
        <v>11</v>
      </c>
      <c r="E172" s="69" t="s">
        <v>65</v>
      </c>
      <c r="F172" s="70">
        <v>93.42</v>
      </c>
      <c r="G172" s="40"/>
      <c r="H172" s="24"/>
      <c r="I172" s="47" t="s">
        <v>38</v>
      </c>
      <c r="J172" s="48">
        <f t="shared" si="4"/>
        <v>1</v>
      </c>
      <c r="K172" s="24" t="s">
        <v>39</v>
      </c>
      <c r="L172" s="24" t="s">
        <v>4</v>
      </c>
      <c r="M172" s="41"/>
      <c r="N172" s="24"/>
      <c r="O172" s="24"/>
      <c r="P172" s="46"/>
      <c r="Q172" s="24"/>
      <c r="R172" s="24"/>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59"/>
      <c r="BA172" s="42">
        <f>ROUND(total_amount_ba($B$2,$D$2,D172,F172,J172,K172,M172),0)</f>
        <v>1028</v>
      </c>
      <c r="BB172" s="60">
        <f>BA172+SUM(N172:AZ172)</f>
        <v>1028</v>
      </c>
      <c r="BC172" s="56" t="str">
        <f>SpellNumber(L172,BB172)</f>
        <v>INR  One Thousand  &amp;Twenty Eight  Only</v>
      </c>
    </row>
    <row r="173" spans="1:55" ht="57">
      <c r="A173" s="66">
        <v>13.11</v>
      </c>
      <c r="B173" s="67" t="s">
        <v>366</v>
      </c>
      <c r="C173" s="39" t="s">
        <v>185</v>
      </c>
      <c r="D173" s="68">
        <v>130</v>
      </c>
      <c r="E173" s="69" t="s">
        <v>66</v>
      </c>
      <c r="F173" s="70">
        <v>23.01</v>
      </c>
      <c r="G173" s="40"/>
      <c r="H173" s="24"/>
      <c r="I173" s="47" t="s">
        <v>38</v>
      </c>
      <c r="J173" s="48">
        <f t="shared" si="4"/>
        <v>1</v>
      </c>
      <c r="K173" s="24" t="s">
        <v>39</v>
      </c>
      <c r="L173" s="24" t="s">
        <v>4</v>
      </c>
      <c r="M173" s="41"/>
      <c r="N173" s="24"/>
      <c r="O173" s="24"/>
      <c r="P173" s="46"/>
      <c r="Q173" s="24"/>
      <c r="R173" s="24"/>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59"/>
      <c r="BA173" s="42">
        <f>ROUND(total_amount_ba($B$2,$D$2,D173,F173,J173,K173,M173),0)</f>
        <v>2991</v>
      </c>
      <c r="BB173" s="60">
        <f>BA173+SUM(N173:AZ173)</f>
        <v>2991</v>
      </c>
      <c r="BC173" s="56" t="str">
        <f>SpellNumber(L173,BB173)</f>
        <v>INR  Two Thousand Nine Hundred &amp; Ninety One  Only</v>
      </c>
    </row>
    <row r="174" spans="1:55" ht="57" customHeight="1">
      <c r="A174" s="70">
        <v>13.12</v>
      </c>
      <c r="B174" s="67" t="s">
        <v>253</v>
      </c>
      <c r="C174" s="39" t="s">
        <v>186</v>
      </c>
      <c r="D174" s="68">
        <v>97</v>
      </c>
      <c r="E174" s="69" t="s">
        <v>52</v>
      </c>
      <c r="F174" s="70">
        <v>34.19</v>
      </c>
      <c r="G174" s="40"/>
      <c r="H174" s="24"/>
      <c r="I174" s="47" t="s">
        <v>38</v>
      </c>
      <c r="J174" s="48">
        <f t="shared" si="4"/>
        <v>1</v>
      </c>
      <c r="K174" s="24" t="s">
        <v>39</v>
      </c>
      <c r="L174" s="24" t="s">
        <v>4</v>
      </c>
      <c r="M174" s="41"/>
      <c r="N174" s="24"/>
      <c r="O174" s="24"/>
      <c r="P174" s="46"/>
      <c r="Q174" s="24"/>
      <c r="R174" s="24"/>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59"/>
      <c r="BA174" s="42">
        <f>ROUND(total_amount_ba($B$2,$D$2,D174,F174,J174,K174,M174),0)</f>
        <v>3316</v>
      </c>
      <c r="BB174" s="60">
        <f>BA174+SUM(N174:AZ174)</f>
        <v>3316</v>
      </c>
      <c r="BC174" s="56" t="str">
        <f>SpellNumber(L174,BB174)</f>
        <v>INR  Three Thousand Three Hundred &amp; Sixteen  Only</v>
      </c>
    </row>
    <row r="175" spans="1:55" ht="15.75">
      <c r="A175" s="66">
        <v>14</v>
      </c>
      <c r="B175" s="71" t="s">
        <v>367</v>
      </c>
      <c r="C175" s="39" t="s">
        <v>184</v>
      </c>
      <c r="D175" s="79"/>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1"/>
    </row>
    <row r="176" spans="1:55" ht="242.25">
      <c r="A176" s="66">
        <v>14.01</v>
      </c>
      <c r="B176" s="71" t="s">
        <v>368</v>
      </c>
      <c r="C176" s="39" t="s">
        <v>185</v>
      </c>
      <c r="D176" s="79"/>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1"/>
    </row>
    <row r="177" spans="1:55" ht="28.5">
      <c r="A177" s="70">
        <v>14.02</v>
      </c>
      <c r="B177" s="67" t="s">
        <v>369</v>
      </c>
      <c r="C177" s="39" t="s">
        <v>186</v>
      </c>
      <c r="D177" s="68">
        <v>1400</v>
      </c>
      <c r="E177" s="69" t="s">
        <v>74</v>
      </c>
      <c r="F177" s="70">
        <v>16.7</v>
      </c>
      <c r="G177" s="40"/>
      <c r="H177" s="24"/>
      <c r="I177" s="47" t="s">
        <v>38</v>
      </c>
      <c r="J177" s="48">
        <f t="shared" si="4"/>
        <v>1</v>
      </c>
      <c r="K177" s="24" t="s">
        <v>39</v>
      </c>
      <c r="L177" s="24" t="s">
        <v>4</v>
      </c>
      <c r="M177" s="41"/>
      <c r="N177" s="24"/>
      <c r="O177" s="24"/>
      <c r="P177" s="46"/>
      <c r="Q177" s="24"/>
      <c r="R177" s="24"/>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59"/>
      <c r="BA177" s="42">
        <f>ROUND(total_amount_ba($B$2,$D$2,D177,F177,J177,K177,M177),0)</f>
        <v>23380</v>
      </c>
      <c r="BB177" s="60">
        <f>BA177+SUM(N177:AZ177)</f>
        <v>23380</v>
      </c>
      <c r="BC177" s="56" t="str">
        <f>SpellNumber(L177,BB177)</f>
        <v>INR  Twenty Three Thousand Three Hundred &amp; Eighty  Only</v>
      </c>
    </row>
    <row r="178" spans="1:55" ht="15.75">
      <c r="A178" s="66">
        <v>15</v>
      </c>
      <c r="B178" s="67" t="s">
        <v>126</v>
      </c>
      <c r="C178" s="39" t="s">
        <v>184</v>
      </c>
      <c r="D178" s="79"/>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1"/>
    </row>
    <row r="179" spans="1:55" ht="130.5" customHeight="1">
      <c r="A179" s="66">
        <v>15.01</v>
      </c>
      <c r="B179" s="67" t="s">
        <v>254</v>
      </c>
      <c r="C179" s="39" t="s">
        <v>185</v>
      </c>
      <c r="D179" s="79"/>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1"/>
    </row>
    <row r="180" spans="1:55" ht="42.75">
      <c r="A180" s="70">
        <v>15.02</v>
      </c>
      <c r="B180" s="67" t="s">
        <v>255</v>
      </c>
      <c r="C180" s="39" t="s">
        <v>186</v>
      </c>
      <c r="D180" s="68">
        <v>1</v>
      </c>
      <c r="E180" s="69" t="s">
        <v>65</v>
      </c>
      <c r="F180" s="70">
        <v>4753.61</v>
      </c>
      <c r="G180" s="40"/>
      <c r="H180" s="24"/>
      <c r="I180" s="47" t="s">
        <v>38</v>
      </c>
      <c r="J180" s="48">
        <f t="shared" si="4"/>
        <v>1</v>
      </c>
      <c r="K180" s="24" t="s">
        <v>39</v>
      </c>
      <c r="L180" s="24" t="s">
        <v>4</v>
      </c>
      <c r="M180" s="41"/>
      <c r="N180" s="24"/>
      <c r="O180" s="24"/>
      <c r="P180" s="46"/>
      <c r="Q180" s="24"/>
      <c r="R180" s="24"/>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59"/>
      <c r="BA180" s="42">
        <f>ROUND(total_amount_ba($B$2,$D$2,D180,F180,J180,K180,M180),0)</f>
        <v>4754</v>
      </c>
      <c r="BB180" s="60">
        <f>BA180+SUM(N180:AZ180)</f>
        <v>4754</v>
      </c>
      <c r="BC180" s="56" t="str">
        <f>SpellNumber(L180,BB180)</f>
        <v>INR  Four Thousand Seven Hundred &amp; Fifty Four  Only</v>
      </c>
    </row>
    <row r="181" spans="1:55" ht="129" customHeight="1">
      <c r="A181" s="66">
        <v>15.03</v>
      </c>
      <c r="B181" s="71" t="s">
        <v>256</v>
      </c>
      <c r="C181" s="39" t="s">
        <v>184</v>
      </c>
      <c r="D181" s="79"/>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1"/>
    </row>
    <row r="182" spans="1:55" ht="28.5">
      <c r="A182" s="66">
        <v>15.04</v>
      </c>
      <c r="B182" s="71" t="s">
        <v>257</v>
      </c>
      <c r="C182" s="39" t="s">
        <v>185</v>
      </c>
      <c r="D182" s="68">
        <v>2</v>
      </c>
      <c r="E182" s="69" t="s">
        <v>65</v>
      </c>
      <c r="F182" s="70">
        <v>4612.84</v>
      </c>
      <c r="G182" s="40"/>
      <c r="H182" s="24"/>
      <c r="I182" s="47" t="s">
        <v>38</v>
      </c>
      <c r="J182" s="48">
        <f t="shared" si="4"/>
        <v>1</v>
      </c>
      <c r="K182" s="24" t="s">
        <v>39</v>
      </c>
      <c r="L182" s="24" t="s">
        <v>4</v>
      </c>
      <c r="M182" s="41"/>
      <c r="N182" s="24"/>
      <c r="O182" s="24"/>
      <c r="P182" s="46"/>
      <c r="Q182" s="24"/>
      <c r="R182" s="24"/>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59"/>
      <c r="BA182" s="42">
        <f>ROUND(total_amount_ba($B$2,$D$2,D182,F182,J182,K182,M182),0)</f>
        <v>9226</v>
      </c>
      <c r="BB182" s="60">
        <f>BA182+SUM(N182:AZ182)</f>
        <v>9226</v>
      </c>
      <c r="BC182" s="56" t="str">
        <f>SpellNumber(L182,BB182)</f>
        <v>INR  Nine Thousand Two Hundred &amp; Twenty Six  Only</v>
      </c>
    </row>
    <row r="183" spans="1:55" ht="45" customHeight="1">
      <c r="A183" s="70">
        <v>15.05</v>
      </c>
      <c r="B183" s="67" t="s">
        <v>258</v>
      </c>
      <c r="C183" s="39" t="s">
        <v>186</v>
      </c>
      <c r="D183" s="68">
        <v>3</v>
      </c>
      <c r="E183" s="69" t="s">
        <v>65</v>
      </c>
      <c r="F183" s="70">
        <v>774.26</v>
      </c>
      <c r="G183" s="40"/>
      <c r="H183" s="24"/>
      <c r="I183" s="47" t="s">
        <v>38</v>
      </c>
      <c r="J183" s="48">
        <f t="shared" si="4"/>
        <v>1</v>
      </c>
      <c r="K183" s="24" t="s">
        <v>39</v>
      </c>
      <c r="L183" s="24" t="s">
        <v>4</v>
      </c>
      <c r="M183" s="41"/>
      <c r="N183" s="24"/>
      <c r="O183" s="24"/>
      <c r="P183" s="46"/>
      <c r="Q183" s="24"/>
      <c r="R183" s="24"/>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59"/>
      <c r="BA183" s="42">
        <f>ROUND(total_amount_ba($B$2,$D$2,D183,F183,J183,K183,M183),0)</f>
        <v>2323</v>
      </c>
      <c r="BB183" s="60">
        <f>BA183+SUM(N183:AZ183)</f>
        <v>2323</v>
      </c>
      <c r="BC183" s="56" t="str">
        <f>SpellNumber(L183,BB183)</f>
        <v>INR  Two Thousand Three Hundred &amp; Twenty Three  Only</v>
      </c>
    </row>
    <row r="184" spans="1:55" ht="57">
      <c r="A184" s="66">
        <v>15.06</v>
      </c>
      <c r="B184" s="67" t="s">
        <v>259</v>
      </c>
      <c r="C184" s="39" t="s">
        <v>184</v>
      </c>
      <c r="D184" s="68">
        <v>3</v>
      </c>
      <c r="E184" s="69" t="s">
        <v>65</v>
      </c>
      <c r="F184" s="70">
        <v>5360.45</v>
      </c>
      <c r="G184" s="40"/>
      <c r="H184" s="24"/>
      <c r="I184" s="47" t="s">
        <v>38</v>
      </c>
      <c r="J184" s="48">
        <f t="shared" si="4"/>
        <v>1</v>
      </c>
      <c r="K184" s="24" t="s">
        <v>39</v>
      </c>
      <c r="L184" s="24" t="s">
        <v>4</v>
      </c>
      <c r="M184" s="41"/>
      <c r="N184" s="24"/>
      <c r="O184" s="24"/>
      <c r="P184" s="46"/>
      <c r="Q184" s="24"/>
      <c r="R184" s="24"/>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59"/>
      <c r="BA184" s="42">
        <f>ROUND(total_amount_ba($B$2,$D$2,D184,F184,J184,K184,M184),0)</f>
        <v>16081</v>
      </c>
      <c r="BB184" s="60">
        <f>BA184+SUM(N184:AZ184)</f>
        <v>16081</v>
      </c>
      <c r="BC184" s="56" t="str">
        <f>SpellNumber(L184,BB184)</f>
        <v>INR  Sixteen Thousand  &amp;Eighty One  Only</v>
      </c>
    </row>
    <row r="185" spans="1:55" ht="57">
      <c r="A185" s="66">
        <v>15.07</v>
      </c>
      <c r="B185" s="67" t="s">
        <v>260</v>
      </c>
      <c r="C185" s="39" t="s">
        <v>185</v>
      </c>
      <c r="D185" s="79"/>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1"/>
    </row>
    <row r="186" spans="1:55" ht="28.5">
      <c r="A186" s="70">
        <v>15.08</v>
      </c>
      <c r="B186" s="67" t="s">
        <v>261</v>
      </c>
      <c r="C186" s="39" t="s">
        <v>186</v>
      </c>
      <c r="D186" s="68">
        <v>3</v>
      </c>
      <c r="E186" s="69" t="s">
        <v>65</v>
      </c>
      <c r="F186" s="70">
        <v>787.9</v>
      </c>
      <c r="G186" s="40"/>
      <c r="H186" s="24"/>
      <c r="I186" s="47" t="s">
        <v>38</v>
      </c>
      <c r="J186" s="48">
        <f t="shared" si="4"/>
        <v>1</v>
      </c>
      <c r="K186" s="24" t="s">
        <v>39</v>
      </c>
      <c r="L186" s="24" t="s">
        <v>4</v>
      </c>
      <c r="M186" s="41"/>
      <c r="N186" s="24"/>
      <c r="O186" s="24"/>
      <c r="P186" s="46"/>
      <c r="Q186" s="24"/>
      <c r="R186" s="24"/>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59"/>
      <c r="BA186" s="42">
        <f>ROUND(total_amount_ba($B$2,$D$2,D186,F186,J186,K186,M186),0)</f>
        <v>2364</v>
      </c>
      <c r="BB186" s="60">
        <f>BA186+SUM(N186:AZ186)</f>
        <v>2364</v>
      </c>
      <c r="BC186" s="56" t="str">
        <f>SpellNumber(L186,BB186)</f>
        <v>INR  Two Thousand Three Hundred &amp; Sixty Four  Only</v>
      </c>
    </row>
    <row r="187" spans="1:55" ht="73.5" customHeight="1">
      <c r="A187" s="66">
        <v>15.09</v>
      </c>
      <c r="B187" s="71" t="s">
        <v>132</v>
      </c>
      <c r="C187" s="39" t="s">
        <v>184</v>
      </c>
      <c r="D187" s="68">
        <v>3</v>
      </c>
      <c r="E187" s="69" t="s">
        <v>65</v>
      </c>
      <c r="F187" s="70">
        <v>1124.98</v>
      </c>
      <c r="G187" s="40"/>
      <c r="H187" s="24"/>
      <c r="I187" s="47" t="s">
        <v>38</v>
      </c>
      <c r="J187" s="48">
        <f t="shared" si="4"/>
        <v>1</v>
      </c>
      <c r="K187" s="24" t="s">
        <v>39</v>
      </c>
      <c r="L187" s="24" t="s">
        <v>4</v>
      </c>
      <c r="M187" s="41"/>
      <c r="N187" s="24"/>
      <c r="O187" s="24"/>
      <c r="P187" s="46"/>
      <c r="Q187" s="24"/>
      <c r="R187" s="24"/>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59"/>
      <c r="BA187" s="42">
        <f>ROUND(total_amount_ba($B$2,$D$2,D187,F187,J187,K187,M187),0)</f>
        <v>3375</v>
      </c>
      <c r="BB187" s="60">
        <f>BA187+SUM(N187:AZ187)</f>
        <v>3375</v>
      </c>
      <c r="BC187" s="56" t="str">
        <f>SpellNumber(L187,BB187)</f>
        <v>INR  Three Thousand Three Hundred &amp; Seventy Five  Only</v>
      </c>
    </row>
    <row r="188" spans="1:55" ht="28.5">
      <c r="A188" s="66">
        <v>15.1</v>
      </c>
      <c r="B188" s="71" t="s">
        <v>262</v>
      </c>
      <c r="C188" s="39" t="s">
        <v>185</v>
      </c>
      <c r="D188" s="79"/>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1"/>
    </row>
    <row r="189" spans="1:55" ht="15.75">
      <c r="A189" s="70">
        <v>15.11</v>
      </c>
      <c r="B189" s="67" t="s">
        <v>263</v>
      </c>
      <c r="C189" s="39" t="s">
        <v>186</v>
      </c>
      <c r="D189" s="79"/>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1"/>
    </row>
    <row r="190" spans="1:55" ht="28.5">
      <c r="A190" s="66">
        <v>15.12</v>
      </c>
      <c r="B190" s="67" t="s">
        <v>370</v>
      </c>
      <c r="C190" s="39" t="s">
        <v>184</v>
      </c>
      <c r="D190" s="68">
        <v>11.2</v>
      </c>
      <c r="E190" s="69" t="s">
        <v>74</v>
      </c>
      <c r="F190" s="70">
        <v>883.99</v>
      </c>
      <c r="G190" s="40"/>
      <c r="H190" s="24"/>
      <c r="I190" s="47" t="s">
        <v>38</v>
      </c>
      <c r="J190" s="48">
        <f t="shared" si="4"/>
        <v>1</v>
      </c>
      <c r="K190" s="24" t="s">
        <v>39</v>
      </c>
      <c r="L190" s="24" t="s">
        <v>4</v>
      </c>
      <c r="M190" s="41"/>
      <c r="N190" s="24"/>
      <c r="O190" s="24"/>
      <c r="P190" s="46"/>
      <c r="Q190" s="24"/>
      <c r="R190" s="24"/>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59"/>
      <c r="BA190" s="42">
        <f>ROUND(total_amount_ba($B$2,$D$2,D190,F190,J190,K190,M190),0)</f>
        <v>9901</v>
      </c>
      <c r="BB190" s="60">
        <f>BA190+SUM(N190:AZ190)</f>
        <v>9901</v>
      </c>
      <c r="BC190" s="56" t="str">
        <f>SpellNumber(L190,BB190)</f>
        <v>INR  Nine Thousand Nine Hundred &amp; One  Only</v>
      </c>
    </row>
    <row r="191" spans="1:55" ht="15.75">
      <c r="A191" s="66">
        <v>15.13</v>
      </c>
      <c r="B191" s="67" t="s">
        <v>264</v>
      </c>
      <c r="C191" s="39" t="s">
        <v>185</v>
      </c>
      <c r="D191" s="79"/>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1"/>
    </row>
    <row r="192" spans="1:55" ht="28.5">
      <c r="A192" s="70">
        <v>15.14</v>
      </c>
      <c r="B192" s="67" t="s">
        <v>370</v>
      </c>
      <c r="C192" s="39" t="s">
        <v>186</v>
      </c>
      <c r="D192" s="68">
        <v>2.4</v>
      </c>
      <c r="E192" s="69" t="s">
        <v>74</v>
      </c>
      <c r="F192" s="70">
        <v>809.51</v>
      </c>
      <c r="G192" s="40"/>
      <c r="H192" s="24"/>
      <c r="I192" s="47" t="s">
        <v>38</v>
      </c>
      <c r="J192" s="48">
        <f t="shared" si="4"/>
        <v>1</v>
      </c>
      <c r="K192" s="24" t="s">
        <v>39</v>
      </c>
      <c r="L192" s="24" t="s">
        <v>4</v>
      </c>
      <c r="M192" s="41"/>
      <c r="N192" s="24"/>
      <c r="O192" s="24"/>
      <c r="P192" s="46"/>
      <c r="Q192" s="24"/>
      <c r="R192" s="24"/>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59"/>
      <c r="BA192" s="42">
        <f>ROUND(total_amount_ba($B$2,$D$2,D192,F192,J192,K192,M192),0)</f>
        <v>1943</v>
      </c>
      <c r="BB192" s="60">
        <f>BA192+SUM(N192:AZ192)</f>
        <v>1943</v>
      </c>
      <c r="BC192" s="56" t="str">
        <f>SpellNumber(L192,BB192)</f>
        <v>INR  One Thousand Nine Hundred &amp; Forty Three  Only</v>
      </c>
    </row>
    <row r="193" spans="1:55" ht="57">
      <c r="A193" s="66">
        <v>15.15</v>
      </c>
      <c r="B193" s="71" t="s">
        <v>371</v>
      </c>
      <c r="C193" s="39" t="s">
        <v>184</v>
      </c>
      <c r="D193" s="79"/>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1"/>
    </row>
    <row r="194" spans="1:55" ht="15.75">
      <c r="A194" s="66">
        <v>15.16</v>
      </c>
      <c r="B194" s="71" t="s">
        <v>263</v>
      </c>
      <c r="C194" s="39" t="s">
        <v>185</v>
      </c>
      <c r="D194" s="79"/>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1"/>
    </row>
    <row r="195" spans="1:55" ht="15.75">
      <c r="A195" s="70">
        <v>15.17</v>
      </c>
      <c r="B195" s="67" t="s">
        <v>372</v>
      </c>
      <c r="C195" s="39" t="s">
        <v>186</v>
      </c>
      <c r="D195" s="68">
        <v>1</v>
      </c>
      <c r="E195" s="69" t="s">
        <v>65</v>
      </c>
      <c r="F195" s="70">
        <v>404.77</v>
      </c>
      <c r="G195" s="40"/>
      <c r="H195" s="24"/>
      <c r="I195" s="47" t="s">
        <v>38</v>
      </c>
      <c r="J195" s="48">
        <f t="shared" si="4"/>
        <v>1</v>
      </c>
      <c r="K195" s="24" t="s">
        <v>39</v>
      </c>
      <c r="L195" s="24" t="s">
        <v>4</v>
      </c>
      <c r="M195" s="41"/>
      <c r="N195" s="24"/>
      <c r="O195" s="24"/>
      <c r="P195" s="46"/>
      <c r="Q195" s="24"/>
      <c r="R195" s="24"/>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59"/>
      <c r="BA195" s="42">
        <f>ROUND(total_amount_ba($B$2,$D$2,D195,F195,J195,K195,M195),0)</f>
        <v>405</v>
      </c>
      <c r="BB195" s="60">
        <f>BA195+SUM(N195:AZ195)</f>
        <v>405</v>
      </c>
      <c r="BC195" s="56" t="str">
        <f>SpellNumber(L195,BB195)</f>
        <v>INR  Four Hundred &amp; Five  Only</v>
      </c>
    </row>
    <row r="196" spans="1:55" ht="28.5">
      <c r="A196" s="66">
        <v>15.18</v>
      </c>
      <c r="B196" s="67" t="s">
        <v>265</v>
      </c>
      <c r="C196" s="39" t="s">
        <v>184</v>
      </c>
      <c r="D196" s="79"/>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1"/>
    </row>
    <row r="197" spans="1:55" ht="15.75">
      <c r="A197" s="66">
        <v>15.19</v>
      </c>
      <c r="B197" s="67" t="s">
        <v>263</v>
      </c>
      <c r="C197" s="39" t="s">
        <v>185</v>
      </c>
      <c r="D197" s="79"/>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1"/>
    </row>
    <row r="198" spans="1:55" ht="28.5">
      <c r="A198" s="70">
        <v>15.2</v>
      </c>
      <c r="B198" s="67" t="s">
        <v>372</v>
      </c>
      <c r="C198" s="39" t="s">
        <v>186</v>
      </c>
      <c r="D198" s="68">
        <v>2</v>
      </c>
      <c r="E198" s="69" t="s">
        <v>65</v>
      </c>
      <c r="F198" s="70">
        <v>334.37</v>
      </c>
      <c r="G198" s="40"/>
      <c r="H198" s="24"/>
      <c r="I198" s="47" t="s">
        <v>38</v>
      </c>
      <c r="J198" s="48">
        <f t="shared" si="4"/>
        <v>1</v>
      </c>
      <c r="K198" s="24" t="s">
        <v>39</v>
      </c>
      <c r="L198" s="24" t="s">
        <v>4</v>
      </c>
      <c r="M198" s="41"/>
      <c r="N198" s="24"/>
      <c r="O198" s="24"/>
      <c r="P198" s="46"/>
      <c r="Q198" s="24"/>
      <c r="R198" s="24"/>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59"/>
      <c r="BA198" s="42">
        <f>ROUND(total_amount_ba($B$2,$D$2,D198,F198,J198,K198,M198),0)</f>
        <v>669</v>
      </c>
      <c r="BB198" s="60">
        <f>BA198+SUM(N198:AZ198)</f>
        <v>669</v>
      </c>
      <c r="BC198" s="56" t="str">
        <f>SpellNumber(L198,BB198)</f>
        <v>INR  Six Hundred &amp; Sixty Nine  Only</v>
      </c>
    </row>
    <row r="199" spans="1:55" ht="15.75">
      <c r="A199" s="66">
        <v>15.21</v>
      </c>
      <c r="B199" s="71" t="s">
        <v>266</v>
      </c>
      <c r="C199" s="39" t="s">
        <v>184</v>
      </c>
      <c r="D199" s="79"/>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1"/>
    </row>
    <row r="200" spans="1:55" ht="15.75">
      <c r="A200" s="66">
        <v>15.22</v>
      </c>
      <c r="B200" s="71" t="s">
        <v>237</v>
      </c>
      <c r="C200" s="39" t="s">
        <v>185</v>
      </c>
      <c r="D200" s="79"/>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1"/>
    </row>
    <row r="201" spans="1:55" ht="28.5">
      <c r="A201" s="70">
        <v>15.23</v>
      </c>
      <c r="B201" s="67" t="s">
        <v>372</v>
      </c>
      <c r="C201" s="39" t="s">
        <v>186</v>
      </c>
      <c r="D201" s="68">
        <v>1</v>
      </c>
      <c r="E201" s="69" t="s">
        <v>65</v>
      </c>
      <c r="F201" s="70">
        <v>320.29</v>
      </c>
      <c r="G201" s="40"/>
      <c r="H201" s="24"/>
      <c r="I201" s="47" t="s">
        <v>38</v>
      </c>
      <c r="J201" s="48">
        <f t="shared" si="4"/>
        <v>1</v>
      </c>
      <c r="K201" s="24" t="s">
        <v>39</v>
      </c>
      <c r="L201" s="24" t="s">
        <v>4</v>
      </c>
      <c r="M201" s="41"/>
      <c r="N201" s="24"/>
      <c r="O201" s="24"/>
      <c r="P201" s="46"/>
      <c r="Q201" s="24"/>
      <c r="R201" s="24"/>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59"/>
      <c r="BA201" s="42">
        <f>ROUND(total_amount_ba($B$2,$D$2,D201,F201,J201,K201,M201),0)</f>
        <v>320</v>
      </c>
      <c r="BB201" s="60">
        <f>BA201+SUM(N201:AZ201)</f>
        <v>320</v>
      </c>
      <c r="BC201" s="56" t="str">
        <f>SpellNumber(L201,BB201)</f>
        <v>INR  Three Hundred &amp; Twenty  Only</v>
      </c>
    </row>
    <row r="202" spans="1:55" ht="15.75">
      <c r="A202" s="66">
        <v>15.24</v>
      </c>
      <c r="B202" s="67" t="s">
        <v>268</v>
      </c>
      <c r="C202" s="39" t="s">
        <v>184</v>
      </c>
      <c r="D202" s="79"/>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1"/>
    </row>
    <row r="203" spans="1:55" ht="28.5">
      <c r="A203" s="66">
        <v>15.25</v>
      </c>
      <c r="B203" s="67" t="s">
        <v>372</v>
      </c>
      <c r="C203" s="39" t="s">
        <v>185</v>
      </c>
      <c r="D203" s="68">
        <v>1</v>
      </c>
      <c r="E203" s="69" t="s">
        <v>65</v>
      </c>
      <c r="F203" s="70">
        <v>232.96</v>
      </c>
      <c r="G203" s="40"/>
      <c r="H203" s="24"/>
      <c r="I203" s="47" t="s">
        <v>38</v>
      </c>
      <c r="J203" s="48">
        <f t="shared" si="4"/>
        <v>1</v>
      </c>
      <c r="K203" s="24" t="s">
        <v>39</v>
      </c>
      <c r="L203" s="24" t="s">
        <v>4</v>
      </c>
      <c r="M203" s="41"/>
      <c r="N203" s="24"/>
      <c r="O203" s="24"/>
      <c r="P203" s="46"/>
      <c r="Q203" s="24"/>
      <c r="R203" s="24"/>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59"/>
      <c r="BA203" s="42">
        <f>ROUND(total_amount_ba($B$2,$D$2,D203,F203,J203,K203,M203),0)</f>
        <v>233</v>
      </c>
      <c r="BB203" s="60">
        <f>BA203+SUM(N203:AZ203)</f>
        <v>233</v>
      </c>
      <c r="BC203" s="56" t="str">
        <f>SpellNumber(L203,BB203)</f>
        <v>INR  Two Hundred &amp; Thirty Three  Only</v>
      </c>
    </row>
    <row r="204" spans="1:55" ht="42.75">
      <c r="A204" s="70">
        <v>15.26</v>
      </c>
      <c r="B204" s="67" t="s">
        <v>267</v>
      </c>
      <c r="C204" s="39" t="s">
        <v>186</v>
      </c>
      <c r="D204" s="79"/>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1"/>
    </row>
    <row r="205" spans="1:55" ht="28.5">
      <c r="A205" s="66">
        <v>15.27</v>
      </c>
      <c r="B205" s="67" t="s">
        <v>237</v>
      </c>
      <c r="C205" s="39" t="s">
        <v>187</v>
      </c>
      <c r="D205" s="68">
        <v>9</v>
      </c>
      <c r="E205" s="69" t="s">
        <v>65</v>
      </c>
      <c r="F205" s="70">
        <v>422.13</v>
      </c>
      <c r="G205" s="40"/>
      <c r="H205" s="24"/>
      <c r="I205" s="47" t="s">
        <v>38</v>
      </c>
      <c r="J205" s="48">
        <f t="shared" si="4"/>
        <v>1</v>
      </c>
      <c r="K205" s="24" t="s">
        <v>39</v>
      </c>
      <c r="L205" s="24" t="s">
        <v>4</v>
      </c>
      <c r="M205" s="41"/>
      <c r="N205" s="24"/>
      <c r="O205" s="24"/>
      <c r="P205" s="46"/>
      <c r="Q205" s="24"/>
      <c r="R205" s="24"/>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59"/>
      <c r="BA205" s="42">
        <f>ROUND(total_amount_ba($B$2,$D$2,D205,F205,J205,K205,M205),0)</f>
        <v>3799</v>
      </c>
      <c r="BB205" s="60">
        <f>BA205+SUM(N205:AZ205)</f>
        <v>3799</v>
      </c>
      <c r="BC205" s="56" t="str">
        <f>SpellNumber(L205,BB205)</f>
        <v>INR  Three Thousand Seven Hundred &amp; Ninety Nine  Only</v>
      </c>
    </row>
    <row r="206" spans="1:55" ht="28.5">
      <c r="A206" s="66">
        <v>15.28</v>
      </c>
      <c r="B206" s="67" t="s">
        <v>268</v>
      </c>
      <c r="C206" s="39" t="s">
        <v>188</v>
      </c>
      <c r="D206" s="68">
        <v>2</v>
      </c>
      <c r="E206" s="69" t="s">
        <v>65</v>
      </c>
      <c r="F206" s="70">
        <v>357.65</v>
      </c>
      <c r="G206" s="40"/>
      <c r="H206" s="24"/>
      <c r="I206" s="47" t="s">
        <v>38</v>
      </c>
      <c r="J206" s="48">
        <f t="shared" si="4"/>
        <v>1</v>
      </c>
      <c r="K206" s="24" t="s">
        <v>39</v>
      </c>
      <c r="L206" s="24" t="s">
        <v>4</v>
      </c>
      <c r="M206" s="41"/>
      <c r="N206" s="24"/>
      <c r="O206" s="24"/>
      <c r="P206" s="46"/>
      <c r="Q206" s="24"/>
      <c r="R206" s="24"/>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59"/>
      <c r="BA206" s="42">
        <f>ROUND(total_amount_ba($B$2,$D$2,D206,F206,J206,K206,M206),0)</f>
        <v>715</v>
      </c>
      <c r="BB206" s="60">
        <f>BA206+SUM(N206:AZ206)</f>
        <v>715</v>
      </c>
      <c r="BC206" s="56" t="str">
        <f>SpellNumber(L206,BB206)</f>
        <v>INR  Seven Hundred &amp; Fifteen  Only</v>
      </c>
    </row>
    <row r="207" spans="1:55" ht="85.5">
      <c r="A207" s="66">
        <v>15.29</v>
      </c>
      <c r="B207" s="67" t="s">
        <v>269</v>
      </c>
      <c r="C207" s="39" t="s">
        <v>189</v>
      </c>
      <c r="D207" s="79"/>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1"/>
    </row>
    <row r="208" spans="1:55" ht="15.75">
      <c r="A208" s="66">
        <v>15.3</v>
      </c>
      <c r="B208" s="67" t="s">
        <v>270</v>
      </c>
      <c r="C208" s="39" t="s">
        <v>190</v>
      </c>
      <c r="D208" s="79"/>
      <c r="E208" s="80"/>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1"/>
    </row>
    <row r="209" spans="1:55" ht="28.5">
      <c r="A209" s="66">
        <v>15.31</v>
      </c>
      <c r="B209" s="67" t="s">
        <v>373</v>
      </c>
      <c r="C209" s="39" t="s">
        <v>191</v>
      </c>
      <c r="D209" s="68">
        <v>5</v>
      </c>
      <c r="E209" s="69" t="s">
        <v>65</v>
      </c>
      <c r="F209" s="70">
        <v>1116.22</v>
      </c>
      <c r="G209" s="40"/>
      <c r="H209" s="24"/>
      <c r="I209" s="47" t="s">
        <v>38</v>
      </c>
      <c r="J209" s="48">
        <f t="shared" si="4"/>
        <v>1</v>
      </c>
      <c r="K209" s="24" t="s">
        <v>39</v>
      </c>
      <c r="L209" s="24" t="s">
        <v>4</v>
      </c>
      <c r="M209" s="41"/>
      <c r="N209" s="24"/>
      <c r="O209" s="24"/>
      <c r="P209" s="46"/>
      <c r="Q209" s="24"/>
      <c r="R209" s="24"/>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59"/>
      <c r="BA209" s="42">
        <f>ROUND(total_amount_ba($B$2,$D$2,D209,F209,J209,K209,M209),0)</f>
        <v>5581</v>
      </c>
      <c r="BB209" s="60">
        <f>BA209+SUM(N209:AZ209)</f>
        <v>5581</v>
      </c>
      <c r="BC209" s="56" t="str">
        <f>SpellNumber(L209,BB209)</f>
        <v>INR  Five Thousand Five Hundred &amp; Eighty One  Only</v>
      </c>
    </row>
    <row r="210" spans="1:55" ht="15.75">
      <c r="A210" s="66">
        <v>15.32</v>
      </c>
      <c r="B210" s="67" t="s">
        <v>271</v>
      </c>
      <c r="C210" s="39" t="s">
        <v>192</v>
      </c>
      <c r="D210" s="79"/>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1"/>
    </row>
    <row r="211" spans="1:55" ht="28.5">
      <c r="A211" s="66">
        <v>15.33</v>
      </c>
      <c r="B211" s="67" t="s">
        <v>374</v>
      </c>
      <c r="C211" s="39" t="s">
        <v>193</v>
      </c>
      <c r="D211" s="68">
        <v>2</v>
      </c>
      <c r="E211" s="69" t="s">
        <v>65</v>
      </c>
      <c r="F211" s="70">
        <v>1054.05</v>
      </c>
      <c r="G211" s="65">
        <v>20610</v>
      </c>
      <c r="H211" s="50"/>
      <c r="I211" s="51" t="s">
        <v>38</v>
      </c>
      <c r="J211" s="52">
        <f t="shared" si="4"/>
        <v>1</v>
      </c>
      <c r="K211" s="50" t="s">
        <v>39</v>
      </c>
      <c r="L211" s="50" t="s">
        <v>4</v>
      </c>
      <c r="M211" s="53"/>
      <c r="N211" s="50"/>
      <c r="O211" s="50"/>
      <c r="P211" s="54"/>
      <c r="Q211" s="50"/>
      <c r="R211" s="50"/>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54"/>
      <c r="AX211" s="54"/>
      <c r="AY211" s="54"/>
      <c r="AZ211" s="54"/>
      <c r="BA211" s="42">
        <f>ROUND(total_amount_ba($B$2,$D$2,D211,F211,J211,K211,M211),0)</f>
        <v>2108</v>
      </c>
      <c r="BB211" s="55">
        <f>BA211+SUM(N211:AZ211)</f>
        <v>2108</v>
      </c>
      <c r="BC211" s="56" t="str">
        <f>SpellNumber(L211,BB211)</f>
        <v>INR  Two Thousand One Hundred &amp; Eight  Only</v>
      </c>
    </row>
    <row r="212" spans="1:55" ht="15.75">
      <c r="A212" s="66">
        <v>16</v>
      </c>
      <c r="B212" s="67" t="s">
        <v>133</v>
      </c>
      <c r="C212" s="39" t="s">
        <v>194</v>
      </c>
      <c r="D212" s="79"/>
      <c r="E212" s="80"/>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1"/>
    </row>
    <row r="213" spans="1:55" ht="71.25">
      <c r="A213" s="66">
        <v>16.01</v>
      </c>
      <c r="B213" s="67" t="s">
        <v>134</v>
      </c>
      <c r="C213" s="39" t="s">
        <v>195</v>
      </c>
      <c r="D213" s="79"/>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1"/>
    </row>
    <row r="214" spans="1:55" ht="28.5">
      <c r="A214" s="66">
        <v>16.02</v>
      </c>
      <c r="B214" s="67" t="s">
        <v>135</v>
      </c>
      <c r="C214" s="39" t="s">
        <v>196</v>
      </c>
      <c r="D214" s="68">
        <v>11.5</v>
      </c>
      <c r="E214" s="69" t="s">
        <v>74</v>
      </c>
      <c r="F214" s="70">
        <v>249.8</v>
      </c>
      <c r="G214" s="40"/>
      <c r="H214" s="24"/>
      <c r="I214" s="47" t="s">
        <v>38</v>
      </c>
      <c r="J214" s="48">
        <f t="shared" si="4"/>
        <v>1</v>
      </c>
      <c r="K214" s="24" t="s">
        <v>39</v>
      </c>
      <c r="L214" s="24" t="s">
        <v>4</v>
      </c>
      <c r="M214" s="41"/>
      <c r="N214" s="24"/>
      <c r="O214" s="24"/>
      <c r="P214" s="46"/>
      <c r="Q214" s="24"/>
      <c r="R214" s="24"/>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59"/>
      <c r="BA214" s="42">
        <f>ROUND(total_amount_ba($B$2,$D$2,D214,F214,J214,K214,M214),0)</f>
        <v>2873</v>
      </c>
      <c r="BB214" s="60">
        <f>BA214+SUM(N214:AZ214)</f>
        <v>2873</v>
      </c>
      <c r="BC214" s="56" t="str">
        <f>SpellNumber(L214,BB214)</f>
        <v>INR  Two Thousand Eight Hundred &amp; Seventy Three  Only</v>
      </c>
    </row>
    <row r="215" spans="1:55" ht="28.5">
      <c r="A215" s="66">
        <v>16.03</v>
      </c>
      <c r="B215" s="67" t="s">
        <v>136</v>
      </c>
      <c r="C215" s="39" t="s">
        <v>197</v>
      </c>
      <c r="D215" s="68">
        <v>49</v>
      </c>
      <c r="E215" s="69" t="s">
        <v>74</v>
      </c>
      <c r="F215" s="70">
        <v>301.7</v>
      </c>
      <c r="G215" s="40"/>
      <c r="H215" s="24"/>
      <c r="I215" s="47" t="s">
        <v>38</v>
      </c>
      <c r="J215" s="48">
        <f t="shared" si="4"/>
        <v>1</v>
      </c>
      <c r="K215" s="24" t="s">
        <v>39</v>
      </c>
      <c r="L215" s="24" t="s">
        <v>4</v>
      </c>
      <c r="M215" s="41"/>
      <c r="N215" s="24"/>
      <c r="O215" s="24"/>
      <c r="P215" s="46"/>
      <c r="Q215" s="24"/>
      <c r="R215" s="24"/>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59"/>
      <c r="BA215" s="42">
        <f>ROUND(total_amount_ba($B$2,$D$2,D215,F215,J215,K215,M215),0)</f>
        <v>14783</v>
      </c>
      <c r="BB215" s="60">
        <f>BA215+SUM(N215:AZ215)</f>
        <v>14783</v>
      </c>
      <c r="BC215" s="56" t="str">
        <f>SpellNumber(L215,BB215)</f>
        <v>INR  Fourteen Thousand Seven Hundred &amp; Eighty Three  Only</v>
      </c>
    </row>
    <row r="216" spans="1:55" ht="99.75">
      <c r="A216" s="66">
        <v>16.04</v>
      </c>
      <c r="B216" s="67" t="s">
        <v>272</v>
      </c>
      <c r="C216" s="39" t="s">
        <v>198</v>
      </c>
      <c r="D216" s="79"/>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1"/>
    </row>
    <row r="217" spans="1:55" ht="28.5">
      <c r="A217" s="66">
        <v>16.05</v>
      </c>
      <c r="B217" s="67" t="s">
        <v>135</v>
      </c>
      <c r="C217" s="39" t="s">
        <v>199</v>
      </c>
      <c r="D217" s="68">
        <v>15</v>
      </c>
      <c r="E217" s="69" t="s">
        <v>74</v>
      </c>
      <c r="F217" s="70">
        <v>392.45</v>
      </c>
      <c r="G217" s="40"/>
      <c r="H217" s="24"/>
      <c r="I217" s="47" t="s">
        <v>38</v>
      </c>
      <c r="J217" s="48">
        <f t="shared" si="4"/>
        <v>1</v>
      </c>
      <c r="K217" s="24" t="s">
        <v>39</v>
      </c>
      <c r="L217" s="24" t="s">
        <v>4</v>
      </c>
      <c r="M217" s="41"/>
      <c r="N217" s="24"/>
      <c r="O217" s="24"/>
      <c r="P217" s="46"/>
      <c r="Q217" s="24"/>
      <c r="R217" s="24"/>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59"/>
      <c r="BA217" s="42">
        <f>ROUND(total_amount_ba($B$2,$D$2,D217,F217,J217,K217,M217),0)</f>
        <v>5887</v>
      </c>
      <c r="BB217" s="60">
        <f>BA217+SUM(N217:AZ217)</f>
        <v>5887</v>
      </c>
      <c r="BC217" s="56" t="str">
        <f>SpellNumber(L217,BB217)</f>
        <v>INR  Five Thousand Eight Hundred &amp; Eighty Seven  Only</v>
      </c>
    </row>
    <row r="218" spans="1:55" ht="57">
      <c r="A218" s="66">
        <v>16.06</v>
      </c>
      <c r="B218" s="67" t="s">
        <v>273</v>
      </c>
      <c r="C218" s="39" t="s">
        <v>200</v>
      </c>
      <c r="D218" s="79"/>
      <c r="E218" s="80"/>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1"/>
    </row>
    <row r="219" spans="1:55" ht="28.5">
      <c r="A219" s="66">
        <v>16.07</v>
      </c>
      <c r="B219" s="67" t="s">
        <v>135</v>
      </c>
      <c r="C219" s="39" t="s">
        <v>201</v>
      </c>
      <c r="D219" s="68">
        <v>1.3</v>
      </c>
      <c r="E219" s="69" t="s">
        <v>74</v>
      </c>
      <c r="F219" s="70">
        <v>214.07</v>
      </c>
      <c r="G219" s="40"/>
      <c r="H219" s="24"/>
      <c r="I219" s="47" t="s">
        <v>38</v>
      </c>
      <c r="J219" s="48">
        <f t="shared" si="4"/>
        <v>1</v>
      </c>
      <c r="K219" s="24" t="s">
        <v>39</v>
      </c>
      <c r="L219" s="24" t="s">
        <v>4</v>
      </c>
      <c r="M219" s="41"/>
      <c r="N219" s="24"/>
      <c r="O219" s="24"/>
      <c r="P219" s="46"/>
      <c r="Q219" s="24"/>
      <c r="R219" s="24"/>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59"/>
      <c r="BA219" s="42">
        <f>ROUND(total_amount_ba($B$2,$D$2,D219,F219,J219,K219,M219),0)</f>
        <v>278</v>
      </c>
      <c r="BB219" s="60">
        <f>BA219+SUM(N219:AZ219)</f>
        <v>278</v>
      </c>
      <c r="BC219" s="56" t="str">
        <f>SpellNumber(L219,BB219)</f>
        <v>INR  Two Hundred &amp; Seventy Eight  Only</v>
      </c>
    </row>
    <row r="220" spans="1:55" ht="28.5">
      <c r="A220" s="66">
        <v>16.08</v>
      </c>
      <c r="B220" s="67" t="s">
        <v>136</v>
      </c>
      <c r="C220" s="39" t="s">
        <v>202</v>
      </c>
      <c r="D220" s="68">
        <v>24</v>
      </c>
      <c r="E220" s="69" t="s">
        <v>74</v>
      </c>
      <c r="F220" s="70">
        <v>248.83</v>
      </c>
      <c r="G220" s="65">
        <v>37800</v>
      </c>
      <c r="H220" s="50"/>
      <c r="I220" s="51" t="s">
        <v>38</v>
      </c>
      <c r="J220" s="52">
        <f t="shared" si="4"/>
        <v>1</v>
      </c>
      <c r="K220" s="50" t="s">
        <v>39</v>
      </c>
      <c r="L220" s="50" t="s">
        <v>4</v>
      </c>
      <c r="M220" s="53"/>
      <c r="N220" s="50"/>
      <c r="O220" s="50"/>
      <c r="P220" s="54"/>
      <c r="Q220" s="50"/>
      <c r="R220" s="50"/>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42">
        <f>ROUND(total_amount_ba($B$2,$D$2,D220,F220,J220,K220,M220),0)</f>
        <v>5972</v>
      </c>
      <c r="BB220" s="55">
        <f>BA220+SUM(N220:AZ220)</f>
        <v>5972</v>
      </c>
      <c r="BC220" s="56" t="str">
        <f>SpellNumber(L220,BB220)</f>
        <v>INR  Five Thousand Nine Hundred &amp; Seventy Two  Only</v>
      </c>
    </row>
    <row r="221" spans="1:55" ht="28.5">
      <c r="A221" s="66">
        <v>16.09</v>
      </c>
      <c r="B221" s="67" t="s">
        <v>274</v>
      </c>
      <c r="C221" s="39" t="s">
        <v>203</v>
      </c>
      <c r="D221" s="68">
        <v>1.25</v>
      </c>
      <c r="E221" s="69" t="s">
        <v>74</v>
      </c>
      <c r="F221" s="70">
        <v>372.38</v>
      </c>
      <c r="G221" s="65">
        <v>37800</v>
      </c>
      <c r="H221" s="50"/>
      <c r="I221" s="51" t="s">
        <v>38</v>
      </c>
      <c r="J221" s="52">
        <f t="shared" si="4"/>
        <v>1</v>
      </c>
      <c r="K221" s="50" t="s">
        <v>39</v>
      </c>
      <c r="L221" s="50" t="s">
        <v>4</v>
      </c>
      <c r="M221" s="53"/>
      <c r="N221" s="50"/>
      <c r="O221" s="50"/>
      <c r="P221" s="54"/>
      <c r="Q221" s="50"/>
      <c r="R221" s="50"/>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42">
        <f>ROUND(total_amount_ba($B$2,$D$2,D221,F221,J221,K221,M221),0)</f>
        <v>465</v>
      </c>
      <c r="BB221" s="55">
        <f>BA221+SUM(N221:AZ221)</f>
        <v>465</v>
      </c>
      <c r="BC221" s="56" t="str">
        <f>SpellNumber(L221,BB221)</f>
        <v>INR  Four Hundred &amp; Sixty Five  Only</v>
      </c>
    </row>
    <row r="222" spans="1:55" ht="42.75">
      <c r="A222" s="66">
        <v>16.1</v>
      </c>
      <c r="B222" s="67" t="s">
        <v>140</v>
      </c>
      <c r="C222" s="39" t="s">
        <v>204</v>
      </c>
      <c r="D222" s="79"/>
      <c r="E222" s="80"/>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1"/>
    </row>
    <row r="223" spans="1:55" ht="28.5">
      <c r="A223" s="66">
        <v>16.11</v>
      </c>
      <c r="B223" s="67" t="s">
        <v>141</v>
      </c>
      <c r="C223" s="39" t="s">
        <v>205</v>
      </c>
      <c r="D223" s="68">
        <v>5</v>
      </c>
      <c r="E223" s="69" t="s">
        <v>65</v>
      </c>
      <c r="F223" s="70">
        <v>403.5</v>
      </c>
      <c r="G223" s="65">
        <v>37800</v>
      </c>
      <c r="H223" s="50"/>
      <c r="I223" s="51" t="s">
        <v>38</v>
      </c>
      <c r="J223" s="52">
        <f t="shared" si="4"/>
        <v>1</v>
      </c>
      <c r="K223" s="50" t="s">
        <v>39</v>
      </c>
      <c r="L223" s="50" t="s">
        <v>4</v>
      </c>
      <c r="M223" s="53"/>
      <c r="N223" s="50"/>
      <c r="O223" s="50"/>
      <c r="P223" s="54"/>
      <c r="Q223" s="50"/>
      <c r="R223" s="50"/>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42">
        <f>ROUND(total_amount_ba($B$2,$D$2,D223,F223,J223,K223,M223),0)</f>
        <v>2018</v>
      </c>
      <c r="BB223" s="55">
        <f>BA223+SUM(N223:AZ223)</f>
        <v>2018</v>
      </c>
      <c r="BC223" s="56" t="str">
        <f>SpellNumber(L223,BB223)</f>
        <v>INR  Two Thousand  &amp;Eighteen  Only</v>
      </c>
    </row>
    <row r="224" spans="1:55" ht="57">
      <c r="A224" s="66">
        <v>16.12</v>
      </c>
      <c r="B224" s="67" t="s">
        <v>375</v>
      </c>
      <c r="C224" s="39" t="s">
        <v>206</v>
      </c>
      <c r="D224" s="79"/>
      <c r="E224" s="80"/>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1"/>
    </row>
    <row r="225" spans="1:55" ht="28.5">
      <c r="A225" s="66">
        <v>16.13</v>
      </c>
      <c r="B225" s="67" t="s">
        <v>141</v>
      </c>
      <c r="C225" s="39" t="s">
        <v>207</v>
      </c>
      <c r="D225" s="68">
        <v>1</v>
      </c>
      <c r="E225" s="69" t="s">
        <v>65</v>
      </c>
      <c r="F225" s="70">
        <v>338.79</v>
      </c>
      <c r="G225" s="65">
        <v>37800</v>
      </c>
      <c r="H225" s="50"/>
      <c r="I225" s="51" t="s">
        <v>38</v>
      </c>
      <c r="J225" s="52">
        <f t="shared" si="4"/>
        <v>1</v>
      </c>
      <c r="K225" s="50" t="s">
        <v>39</v>
      </c>
      <c r="L225" s="50" t="s">
        <v>4</v>
      </c>
      <c r="M225" s="53"/>
      <c r="N225" s="50"/>
      <c r="O225" s="50"/>
      <c r="P225" s="54"/>
      <c r="Q225" s="50"/>
      <c r="R225" s="50"/>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42">
        <f>ROUND(total_amount_ba($B$2,$D$2,D225,F225,J225,K225,M225),0)</f>
        <v>339</v>
      </c>
      <c r="BB225" s="55">
        <f>BA225+SUM(N225:AZ225)</f>
        <v>339</v>
      </c>
      <c r="BC225" s="56" t="str">
        <f>SpellNumber(L225,BB225)</f>
        <v>INR  Three Hundred &amp; Thirty Nine  Only</v>
      </c>
    </row>
    <row r="226" spans="1:55" ht="42.75">
      <c r="A226" s="66">
        <v>16.14</v>
      </c>
      <c r="B226" s="67" t="s">
        <v>275</v>
      </c>
      <c r="C226" s="39" t="s">
        <v>208</v>
      </c>
      <c r="D226" s="79"/>
      <c r="E226" s="80"/>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1"/>
    </row>
    <row r="227" spans="1:55" ht="15.75">
      <c r="A227" s="66">
        <v>16.15</v>
      </c>
      <c r="B227" s="67" t="s">
        <v>276</v>
      </c>
      <c r="C227" s="39" t="s">
        <v>209</v>
      </c>
      <c r="D227" s="79"/>
      <c r="E227" s="80"/>
      <c r="F227" s="80"/>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1"/>
    </row>
    <row r="228" spans="1:55" ht="28.5">
      <c r="A228" s="66">
        <v>16.16</v>
      </c>
      <c r="B228" s="67" t="s">
        <v>143</v>
      </c>
      <c r="C228" s="39" t="s">
        <v>210</v>
      </c>
      <c r="D228" s="68">
        <v>12</v>
      </c>
      <c r="E228" s="69" t="s">
        <v>65</v>
      </c>
      <c r="F228" s="70">
        <v>72.77</v>
      </c>
      <c r="G228" s="65">
        <v>37800</v>
      </c>
      <c r="H228" s="50"/>
      <c r="I228" s="51" t="s">
        <v>38</v>
      </c>
      <c r="J228" s="52">
        <f t="shared" si="4"/>
        <v>1</v>
      </c>
      <c r="K228" s="50" t="s">
        <v>39</v>
      </c>
      <c r="L228" s="50" t="s">
        <v>4</v>
      </c>
      <c r="M228" s="53"/>
      <c r="N228" s="50"/>
      <c r="O228" s="50"/>
      <c r="P228" s="54"/>
      <c r="Q228" s="50"/>
      <c r="R228" s="50"/>
      <c r="S228" s="54"/>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42">
        <f>ROUND(total_amount_ba($B$2,$D$2,D228,F228,J228,K228,M228),0)</f>
        <v>873</v>
      </c>
      <c r="BB228" s="55">
        <f>BA228+SUM(N228:AZ228)</f>
        <v>873</v>
      </c>
      <c r="BC228" s="56" t="str">
        <f>SpellNumber(L228,BB228)</f>
        <v>INR  Eight Hundred &amp; Seventy Three  Only</v>
      </c>
    </row>
    <row r="229" spans="1:55" ht="217.5" customHeight="1">
      <c r="A229" s="66">
        <v>16.17</v>
      </c>
      <c r="B229" s="67" t="s">
        <v>376</v>
      </c>
      <c r="C229" s="39" t="s">
        <v>211</v>
      </c>
      <c r="D229" s="79"/>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1"/>
    </row>
    <row r="230" spans="1:55" ht="42.75">
      <c r="A230" s="66">
        <v>16.18</v>
      </c>
      <c r="B230" s="67" t="s">
        <v>377</v>
      </c>
      <c r="C230" s="39" t="s">
        <v>212</v>
      </c>
      <c r="D230" s="68">
        <v>2</v>
      </c>
      <c r="E230" s="69" t="s">
        <v>65</v>
      </c>
      <c r="F230" s="70">
        <v>1387.5</v>
      </c>
      <c r="G230" s="65">
        <v>37800</v>
      </c>
      <c r="H230" s="50"/>
      <c r="I230" s="51" t="s">
        <v>38</v>
      </c>
      <c r="J230" s="52">
        <f t="shared" si="4"/>
        <v>1</v>
      </c>
      <c r="K230" s="50" t="s">
        <v>39</v>
      </c>
      <c r="L230" s="50" t="s">
        <v>4</v>
      </c>
      <c r="M230" s="53"/>
      <c r="N230" s="50"/>
      <c r="O230" s="50"/>
      <c r="P230" s="54"/>
      <c r="Q230" s="50"/>
      <c r="R230" s="50"/>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42">
        <f>ROUND(total_amount_ba($B$2,$D$2,D230,F230,J230,K230,M230),0)</f>
        <v>2775</v>
      </c>
      <c r="BB230" s="55">
        <f>BA230+SUM(N230:AZ230)</f>
        <v>2775</v>
      </c>
      <c r="BC230" s="56" t="str">
        <f>SpellNumber(L230,BB230)</f>
        <v>INR  Two Thousand Seven Hundred &amp; Seventy Five  Only</v>
      </c>
    </row>
    <row r="231" spans="1:55" ht="42.75">
      <c r="A231" s="66">
        <v>16.19</v>
      </c>
      <c r="B231" s="67" t="s">
        <v>378</v>
      </c>
      <c r="C231" s="39" t="s">
        <v>213</v>
      </c>
      <c r="D231" s="79"/>
      <c r="E231" s="80"/>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1"/>
    </row>
    <row r="232" spans="1:55" ht="15.75">
      <c r="A232" s="66">
        <v>16.2</v>
      </c>
      <c r="B232" s="71" t="s">
        <v>379</v>
      </c>
      <c r="C232" s="39" t="s">
        <v>56</v>
      </c>
      <c r="D232" s="68">
        <v>12.5</v>
      </c>
      <c r="E232" s="69" t="s">
        <v>74</v>
      </c>
      <c r="F232" s="70">
        <v>8.15</v>
      </c>
      <c r="G232" s="40"/>
      <c r="H232" s="24"/>
      <c r="I232" s="47" t="s">
        <v>38</v>
      </c>
      <c r="J232" s="48">
        <f aca="true" t="shared" si="5" ref="J232:J263">IF(I232="Less(-)",-1,1)</f>
        <v>1</v>
      </c>
      <c r="K232" s="24" t="s">
        <v>39</v>
      </c>
      <c r="L232" s="24" t="s">
        <v>4</v>
      </c>
      <c r="M232" s="41"/>
      <c r="N232" s="24"/>
      <c r="O232" s="24"/>
      <c r="P232" s="46"/>
      <c r="Q232" s="24"/>
      <c r="R232" s="24"/>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59"/>
      <c r="BA232" s="42">
        <f aca="true" t="shared" si="6" ref="BA232:BA263">ROUND(total_amount_ba($B$2,$D$2,D232,F232,J232,K232,M232),0)</f>
        <v>102</v>
      </c>
      <c r="BB232" s="60">
        <f aca="true" t="shared" si="7" ref="BB232:BB263">BA232+SUM(N232:AZ232)</f>
        <v>102</v>
      </c>
      <c r="BC232" s="56" t="str">
        <f aca="true" t="shared" si="8" ref="BC232:BC263">SpellNumber(L232,BB232)</f>
        <v>INR  One Hundred &amp; Two  Only</v>
      </c>
    </row>
    <row r="233" spans="1:55" ht="15.75">
      <c r="A233" s="66">
        <v>16.21</v>
      </c>
      <c r="B233" s="67" t="s">
        <v>380</v>
      </c>
      <c r="C233" s="39" t="s">
        <v>57</v>
      </c>
      <c r="D233" s="68">
        <v>103</v>
      </c>
      <c r="E233" s="69" t="s">
        <v>74</v>
      </c>
      <c r="F233" s="70">
        <v>9.73</v>
      </c>
      <c r="G233" s="40"/>
      <c r="H233" s="24"/>
      <c r="I233" s="47" t="s">
        <v>38</v>
      </c>
      <c r="J233" s="48">
        <f t="shared" si="5"/>
        <v>1</v>
      </c>
      <c r="K233" s="24" t="s">
        <v>39</v>
      </c>
      <c r="L233" s="24" t="s">
        <v>4</v>
      </c>
      <c r="M233" s="41"/>
      <c r="N233" s="24"/>
      <c r="O233" s="24"/>
      <c r="P233" s="46"/>
      <c r="Q233" s="24"/>
      <c r="R233" s="24"/>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59"/>
      <c r="BA233" s="42">
        <f t="shared" si="6"/>
        <v>1002</v>
      </c>
      <c r="BB233" s="60">
        <f t="shared" si="7"/>
        <v>1002</v>
      </c>
      <c r="BC233" s="56" t="str">
        <f t="shared" si="8"/>
        <v>INR  One Thousand  &amp;Two  Only</v>
      </c>
    </row>
    <row r="234" spans="1:55" ht="42.75">
      <c r="A234" s="66">
        <v>16.22</v>
      </c>
      <c r="B234" s="67" t="s">
        <v>381</v>
      </c>
      <c r="C234" s="39" t="s">
        <v>149</v>
      </c>
      <c r="D234" s="79"/>
      <c r="E234" s="80"/>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1"/>
    </row>
    <row r="235" spans="1:55" ht="28.5">
      <c r="A235" s="66">
        <v>16.23</v>
      </c>
      <c r="B235" s="67" t="s">
        <v>379</v>
      </c>
      <c r="C235" s="39" t="s">
        <v>58</v>
      </c>
      <c r="D235" s="68">
        <v>1.3</v>
      </c>
      <c r="E235" s="69" t="s">
        <v>74</v>
      </c>
      <c r="F235" s="70">
        <v>125.03</v>
      </c>
      <c r="G235" s="40"/>
      <c r="H235" s="24"/>
      <c r="I235" s="47" t="s">
        <v>38</v>
      </c>
      <c r="J235" s="48">
        <f t="shared" si="5"/>
        <v>1</v>
      </c>
      <c r="K235" s="24" t="s">
        <v>39</v>
      </c>
      <c r="L235" s="24" t="s">
        <v>4</v>
      </c>
      <c r="M235" s="41"/>
      <c r="N235" s="24"/>
      <c r="O235" s="24"/>
      <c r="P235" s="46"/>
      <c r="Q235" s="24"/>
      <c r="R235" s="24"/>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59"/>
      <c r="BA235" s="42">
        <f t="shared" si="6"/>
        <v>163</v>
      </c>
      <c r="BB235" s="60">
        <f t="shared" si="7"/>
        <v>163</v>
      </c>
      <c r="BC235" s="56" t="str">
        <f t="shared" si="8"/>
        <v>INR  One Hundred &amp; Sixty Three  Only</v>
      </c>
    </row>
    <row r="236" spans="1:55" ht="28.5">
      <c r="A236" s="66">
        <v>16.24</v>
      </c>
      <c r="B236" s="67" t="s">
        <v>380</v>
      </c>
      <c r="C236" s="39" t="s">
        <v>150</v>
      </c>
      <c r="D236" s="68">
        <v>24</v>
      </c>
      <c r="E236" s="69" t="s">
        <v>74</v>
      </c>
      <c r="F236" s="70">
        <v>126.74</v>
      </c>
      <c r="G236" s="40"/>
      <c r="H236" s="24"/>
      <c r="I236" s="47" t="s">
        <v>38</v>
      </c>
      <c r="J236" s="48">
        <f t="shared" si="5"/>
        <v>1</v>
      </c>
      <c r="K236" s="24" t="s">
        <v>39</v>
      </c>
      <c r="L236" s="24" t="s">
        <v>4</v>
      </c>
      <c r="M236" s="41"/>
      <c r="N236" s="24"/>
      <c r="O236" s="24"/>
      <c r="P236" s="46"/>
      <c r="Q236" s="24"/>
      <c r="R236" s="24"/>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59"/>
      <c r="BA236" s="42">
        <f t="shared" si="6"/>
        <v>3042</v>
      </c>
      <c r="BB236" s="60">
        <f t="shared" si="7"/>
        <v>3042</v>
      </c>
      <c r="BC236" s="56" t="str">
        <f t="shared" si="8"/>
        <v>INR  Three Thousand  &amp;Forty Two  Only</v>
      </c>
    </row>
    <row r="237" spans="1:55" ht="57">
      <c r="A237" s="66">
        <v>16.25</v>
      </c>
      <c r="B237" s="67" t="s">
        <v>382</v>
      </c>
      <c r="C237" s="39" t="s">
        <v>151</v>
      </c>
      <c r="D237" s="79"/>
      <c r="E237" s="80"/>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1"/>
    </row>
    <row r="238" spans="1:55" ht="28.5">
      <c r="A238" s="66">
        <v>16.26</v>
      </c>
      <c r="B238" s="67" t="s">
        <v>143</v>
      </c>
      <c r="C238" s="39" t="s">
        <v>59</v>
      </c>
      <c r="D238" s="68">
        <v>1</v>
      </c>
      <c r="E238" s="69" t="s">
        <v>65</v>
      </c>
      <c r="F238" s="70">
        <v>206.7</v>
      </c>
      <c r="G238" s="40"/>
      <c r="H238" s="24"/>
      <c r="I238" s="47" t="s">
        <v>38</v>
      </c>
      <c r="J238" s="48">
        <f t="shared" si="5"/>
        <v>1</v>
      </c>
      <c r="K238" s="24" t="s">
        <v>39</v>
      </c>
      <c r="L238" s="24" t="s">
        <v>4</v>
      </c>
      <c r="M238" s="41"/>
      <c r="N238" s="24"/>
      <c r="O238" s="24"/>
      <c r="P238" s="46"/>
      <c r="Q238" s="24"/>
      <c r="R238" s="24"/>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59"/>
      <c r="BA238" s="42">
        <f t="shared" si="6"/>
        <v>207</v>
      </c>
      <c r="BB238" s="60">
        <f t="shared" si="7"/>
        <v>207</v>
      </c>
      <c r="BC238" s="56" t="str">
        <f t="shared" si="8"/>
        <v>INR  Two Hundred &amp; Seven  Only</v>
      </c>
    </row>
    <row r="239" spans="1:55" ht="28.5">
      <c r="A239" s="66">
        <v>16.27</v>
      </c>
      <c r="B239" s="67" t="s">
        <v>141</v>
      </c>
      <c r="C239" s="39" t="s">
        <v>152</v>
      </c>
      <c r="D239" s="68">
        <v>7</v>
      </c>
      <c r="E239" s="69" t="s">
        <v>65</v>
      </c>
      <c r="F239" s="70">
        <v>228.97</v>
      </c>
      <c r="G239" s="40"/>
      <c r="H239" s="24"/>
      <c r="I239" s="47" t="s">
        <v>38</v>
      </c>
      <c r="J239" s="48">
        <f t="shared" si="5"/>
        <v>1</v>
      </c>
      <c r="K239" s="24" t="s">
        <v>39</v>
      </c>
      <c r="L239" s="24" t="s">
        <v>4</v>
      </c>
      <c r="M239" s="41"/>
      <c r="N239" s="24"/>
      <c r="O239" s="24"/>
      <c r="P239" s="46"/>
      <c r="Q239" s="24"/>
      <c r="R239" s="24"/>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59"/>
      <c r="BA239" s="42">
        <f t="shared" si="6"/>
        <v>1603</v>
      </c>
      <c r="BB239" s="60">
        <f t="shared" si="7"/>
        <v>1603</v>
      </c>
      <c r="BC239" s="56" t="str">
        <f t="shared" si="8"/>
        <v>INR  One Thousand Six Hundred &amp; Three  Only</v>
      </c>
    </row>
    <row r="240" spans="1:55" ht="42.75">
      <c r="A240" s="66">
        <v>16.28</v>
      </c>
      <c r="B240" s="67" t="s">
        <v>277</v>
      </c>
      <c r="C240" s="39" t="s">
        <v>60</v>
      </c>
      <c r="D240" s="79"/>
      <c r="E240" s="80"/>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1"/>
    </row>
    <row r="241" spans="1:55" ht="28.5">
      <c r="A241" s="66">
        <v>16.29</v>
      </c>
      <c r="B241" s="67" t="s">
        <v>143</v>
      </c>
      <c r="C241" s="39" t="s">
        <v>153</v>
      </c>
      <c r="D241" s="68">
        <v>4</v>
      </c>
      <c r="E241" s="69" t="s">
        <v>65</v>
      </c>
      <c r="F241" s="70">
        <v>367.33</v>
      </c>
      <c r="G241" s="40"/>
      <c r="H241" s="24"/>
      <c r="I241" s="47" t="s">
        <v>38</v>
      </c>
      <c r="J241" s="48">
        <f t="shared" si="5"/>
        <v>1</v>
      </c>
      <c r="K241" s="24" t="s">
        <v>39</v>
      </c>
      <c r="L241" s="24" t="s">
        <v>4</v>
      </c>
      <c r="M241" s="41"/>
      <c r="N241" s="24"/>
      <c r="O241" s="24"/>
      <c r="P241" s="46"/>
      <c r="Q241" s="24"/>
      <c r="R241" s="24"/>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59"/>
      <c r="BA241" s="42">
        <f t="shared" si="6"/>
        <v>1469</v>
      </c>
      <c r="BB241" s="60">
        <f t="shared" si="7"/>
        <v>1469</v>
      </c>
      <c r="BC241" s="56" t="str">
        <f t="shared" si="8"/>
        <v>INR  One Thousand Four Hundred &amp; Sixty Nine  Only</v>
      </c>
    </row>
    <row r="242" spans="1:55" ht="57">
      <c r="A242" s="66">
        <v>16.3</v>
      </c>
      <c r="B242" s="67" t="s">
        <v>144</v>
      </c>
      <c r="C242" s="39" t="s">
        <v>154</v>
      </c>
      <c r="D242" s="79"/>
      <c r="E242" s="80"/>
      <c r="F242" s="80"/>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1"/>
    </row>
    <row r="243" spans="1:55" ht="28.5">
      <c r="A243" s="66">
        <v>16.31</v>
      </c>
      <c r="B243" s="67" t="s">
        <v>143</v>
      </c>
      <c r="C243" s="39" t="s">
        <v>155</v>
      </c>
      <c r="D243" s="68">
        <v>1</v>
      </c>
      <c r="E243" s="69" t="s">
        <v>65</v>
      </c>
      <c r="F243" s="70">
        <v>484.3</v>
      </c>
      <c r="G243" s="40"/>
      <c r="H243" s="24"/>
      <c r="I243" s="47" t="s">
        <v>38</v>
      </c>
      <c r="J243" s="48">
        <f t="shared" si="5"/>
        <v>1</v>
      </c>
      <c r="K243" s="24" t="s">
        <v>39</v>
      </c>
      <c r="L243" s="24" t="s">
        <v>4</v>
      </c>
      <c r="M243" s="41"/>
      <c r="N243" s="24"/>
      <c r="O243" s="24"/>
      <c r="P243" s="46"/>
      <c r="Q243" s="24"/>
      <c r="R243" s="24"/>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59"/>
      <c r="BA243" s="42">
        <f t="shared" si="6"/>
        <v>484</v>
      </c>
      <c r="BB243" s="60">
        <f t="shared" si="7"/>
        <v>484</v>
      </c>
      <c r="BC243" s="56" t="str">
        <f t="shared" si="8"/>
        <v>INR  Four Hundred &amp; Eighty Four  Only</v>
      </c>
    </row>
    <row r="244" spans="1:55" ht="57">
      <c r="A244" s="66">
        <v>16.32</v>
      </c>
      <c r="B244" s="67" t="s">
        <v>145</v>
      </c>
      <c r="C244" s="39" t="s">
        <v>156</v>
      </c>
      <c r="D244" s="79"/>
      <c r="E244" s="80"/>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1"/>
    </row>
    <row r="245" spans="1:55" ht="28.5">
      <c r="A245" s="66">
        <v>16.33</v>
      </c>
      <c r="B245" s="67" t="s">
        <v>143</v>
      </c>
      <c r="C245" s="39" t="s">
        <v>157</v>
      </c>
      <c r="D245" s="68">
        <v>2</v>
      </c>
      <c r="E245" s="69" t="s">
        <v>65</v>
      </c>
      <c r="F245" s="70">
        <v>531.56</v>
      </c>
      <c r="G245" s="40"/>
      <c r="H245" s="24"/>
      <c r="I245" s="47" t="s">
        <v>38</v>
      </c>
      <c r="J245" s="48">
        <f t="shared" si="5"/>
        <v>1</v>
      </c>
      <c r="K245" s="24" t="s">
        <v>39</v>
      </c>
      <c r="L245" s="24" t="s">
        <v>4</v>
      </c>
      <c r="M245" s="41"/>
      <c r="N245" s="24"/>
      <c r="O245" s="24"/>
      <c r="P245" s="46"/>
      <c r="Q245" s="24"/>
      <c r="R245" s="24"/>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59"/>
      <c r="BA245" s="42">
        <f t="shared" si="6"/>
        <v>1063</v>
      </c>
      <c r="BB245" s="60">
        <f t="shared" si="7"/>
        <v>1063</v>
      </c>
      <c r="BC245" s="56" t="str">
        <f t="shared" si="8"/>
        <v>INR  One Thousand  &amp;Sixty Three  Only</v>
      </c>
    </row>
    <row r="246" spans="1:55" ht="57">
      <c r="A246" s="66">
        <v>16.34</v>
      </c>
      <c r="B246" s="67" t="s">
        <v>383</v>
      </c>
      <c r="C246" s="39" t="s">
        <v>158</v>
      </c>
      <c r="D246" s="79"/>
      <c r="E246" s="80"/>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1"/>
    </row>
    <row r="247" spans="1:55" ht="28.5">
      <c r="A247" s="66">
        <v>16.35</v>
      </c>
      <c r="B247" s="67" t="s">
        <v>384</v>
      </c>
      <c r="C247" s="39" t="s">
        <v>159</v>
      </c>
      <c r="D247" s="68">
        <v>18</v>
      </c>
      <c r="E247" s="69" t="s">
        <v>65</v>
      </c>
      <c r="F247" s="70">
        <v>466.46</v>
      </c>
      <c r="G247" s="40"/>
      <c r="H247" s="24"/>
      <c r="I247" s="47" t="s">
        <v>38</v>
      </c>
      <c r="J247" s="48">
        <f t="shared" si="5"/>
        <v>1</v>
      </c>
      <c r="K247" s="24" t="s">
        <v>39</v>
      </c>
      <c r="L247" s="24" t="s">
        <v>4</v>
      </c>
      <c r="M247" s="41"/>
      <c r="N247" s="24"/>
      <c r="O247" s="24"/>
      <c r="P247" s="46"/>
      <c r="Q247" s="24"/>
      <c r="R247" s="24"/>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59"/>
      <c r="BA247" s="42">
        <f t="shared" si="6"/>
        <v>8396</v>
      </c>
      <c r="BB247" s="60">
        <f t="shared" si="7"/>
        <v>8396</v>
      </c>
      <c r="BC247" s="56" t="str">
        <f t="shared" si="8"/>
        <v>INR  Eight Thousand Three Hundred &amp; Ninety Six  Only</v>
      </c>
    </row>
    <row r="248" spans="1:55" ht="57">
      <c r="A248" s="66">
        <v>16.36</v>
      </c>
      <c r="B248" s="67" t="s">
        <v>385</v>
      </c>
      <c r="C248" s="39" t="s">
        <v>61</v>
      </c>
      <c r="D248" s="68">
        <v>16</v>
      </c>
      <c r="E248" s="69" t="s">
        <v>65</v>
      </c>
      <c r="F248" s="70">
        <v>53.7</v>
      </c>
      <c r="G248" s="40"/>
      <c r="H248" s="24"/>
      <c r="I248" s="47" t="s">
        <v>38</v>
      </c>
      <c r="J248" s="48">
        <f t="shared" si="5"/>
        <v>1</v>
      </c>
      <c r="K248" s="24" t="s">
        <v>39</v>
      </c>
      <c r="L248" s="24" t="s">
        <v>4</v>
      </c>
      <c r="M248" s="41"/>
      <c r="N248" s="24"/>
      <c r="O248" s="24"/>
      <c r="P248" s="46"/>
      <c r="Q248" s="24"/>
      <c r="R248" s="24"/>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59"/>
      <c r="BA248" s="42">
        <f t="shared" si="6"/>
        <v>859</v>
      </c>
      <c r="BB248" s="60">
        <f t="shared" si="7"/>
        <v>859</v>
      </c>
      <c r="BC248" s="56" t="str">
        <f t="shared" si="8"/>
        <v>INR  Eight Hundred &amp; Fifty Nine  Only</v>
      </c>
    </row>
    <row r="249" spans="1:55" ht="28.5">
      <c r="A249" s="66">
        <v>16.37</v>
      </c>
      <c r="B249" s="67" t="s">
        <v>278</v>
      </c>
      <c r="C249" s="39" t="s">
        <v>160</v>
      </c>
      <c r="D249" s="79"/>
      <c r="E249" s="80"/>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1"/>
    </row>
    <row r="250" spans="1:55" ht="28.5">
      <c r="A250" s="66">
        <v>16.38</v>
      </c>
      <c r="B250" s="67" t="s">
        <v>279</v>
      </c>
      <c r="C250" s="39" t="s">
        <v>161</v>
      </c>
      <c r="D250" s="68">
        <v>5</v>
      </c>
      <c r="E250" s="69" t="s">
        <v>65</v>
      </c>
      <c r="F250" s="70">
        <v>286.93</v>
      </c>
      <c r="G250" s="40"/>
      <c r="H250" s="24"/>
      <c r="I250" s="47" t="s">
        <v>38</v>
      </c>
      <c r="J250" s="48">
        <f t="shared" si="5"/>
        <v>1</v>
      </c>
      <c r="K250" s="24" t="s">
        <v>39</v>
      </c>
      <c r="L250" s="24" t="s">
        <v>4</v>
      </c>
      <c r="M250" s="41"/>
      <c r="N250" s="24"/>
      <c r="O250" s="24"/>
      <c r="P250" s="46"/>
      <c r="Q250" s="24"/>
      <c r="R250" s="24"/>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59"/>
      <c r="BA250" s="42">
        <f t="shared" si="6"/>
        <v>1435</v>
      </c>
      <c r="BB250" s="60">
        <f t="shared" si="7"/>
        <v>1435</v>
      </c>
      <c r="BC250" s="56" t="str">
        <f t="shared" si="8"/>
        <v>INR  One Thousand Four Hundred &amp; Thirty Five  Only</v>
      </c>
    </row>
    <row r="251" spans="1:55" ht="57">
      <c r="A251" s="66">
        <v>16.39</v>
      </c>
      <c r="B251" s="67" t="s">
        <v>386</v>
      </c>
      <c r="C251" s="39" t="s">
        <v>162</v>
      </c>
      <c r="D251" s="68">
        <v>13</v>
      </c>
      <c r="E251" s="69" t="s">
        <v>74</v>
      </c>
      <c r="F251" s="70">
        <v>135.16</v>
      </c>
      <c r="G251" s="40"/>
      <c r="H251" s="24"/>
      <c r="I251" s="47" t="s">
        <v>38</v>
      </c>
      <c r="J251" s="48">
        <f t="shared" si="5"/>
        <v>1</v>
      </c>
      <c r="K251" s="24" t="s">
        <v>39</v>
      </c>
      <c r="L251" s="24" t="s">
        <v>4</v>
      </c>
      <c r="M251" s="41"/>
      <c r="N251" s="24"/>
      <c r="O251" s="24"/>
      <c r="P251" s="46"/>
      <c r="Q251" s="24"/>
      <c r="R251" s="24"/>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59"/>
      <c r="BA251" s="42">
        <f t="shared" si="6"/>
        <v>1757</v>
      </c>
      <c r="BB251" s="60">
        <f t="shared" si="7"/>
        <v>1757</v>
      </c>
      <c r="BC251" s="56" t="str">
        <f t="shared" si="8"/>
        <v>INR  One Thousand Seven Hundred &amp; Fifty Seven  Only</v>
      </c>
    </row>
    <row r="252" spans="1:55" ht="15.75">
      <c r="A252" s="66">
        <v>17</v>
      </c>
      <c r="B252" s="67" t="s">
        <v>387</v>
      </c>
      <c r="C252" s="39" t="s">
        <v>163</v>
      </c>
      <c r="D252" s="79"/>
      <c r="E252" s="80"/>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80"/>
      <c r="BB252" s="80"/>
      <c r="BC252" s="81"/>
    </row>
    <row r="253" spans="1:55" ht="128.25">
      <c r="A253" s="66">
        <v>17.01</v>
      </c>
      <c r="B253" s="67" t="s">
        <v>388</v>
      </c>
      <c r="C253" s="39" t="s">
        <v>164</v>
      </c>
      <c r="D253" s="79"/>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1"/>
    </row>
    <row r="254" spans="1:55" ht="15.75">
      <c r="A254" s="66">
        <v>17.02</v>
      </c>
      <c r="B254" s="67" t="s">
        <v>389</v>
      </c>
      <c r="C254" s="39" t="s">
        <v>165</v>
      </c>
      <c r="D254" s="79"/>
      <c r="E254" s="80"/>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1"/>
    </row>
    <row r="255" spans="1:55" ht="42.75">
      <c r="A255" s="66">
        <v>17.03</v>
      </c>
      <c r="B255" s="67" t="s">
        <v>390</v>
      </c>
      <c r="C255" s="39" t="s">
        <v>62</v>
      </c>
      <c r="D255" s="68">
        <v>3</v>
      </c>
      <c r="E255" s="69" t="s">
        <v>65</v>
      </c>
      <c r="F255" s="70">
        <v>2022.79</v>
      </c>
      <c r="G255" s="40"/>
      <c r="H255" s="24"/>
      <c r="I255" s="47" t="s">
        <v>38</v>
      </c>
      <c r="J255" s="48">
        <f t="shared" si="5"/>
        <v>1</v>
      </c>
      <c r="K255" s="24" t="s">
        <v>39</v>
      </c>
      <c r="L255" s="24" t="s">
        <v>4</v>
      </c>
      <c r="M255" s="41"/>
      <c r="N255" s="24"/>
      <c r="O255" s="24"/>
      <c r="P255" s="46"/>
      <c r="Q255" s="24"/>
      <c r="R255" s="24"/>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59"/>
      <c r="BA255" s="42">
        <f t="shared" si="6"/>
        <v>6068</v>
      </c>
      <c r="BB255" s="60">
        <f t="shared" si="7"/>
        <v>6068</v>
      </c>
      <c r="BC255" s="56" t="str">
        <f t="shared" si="8"/>
        <v>INR  Six Thousand  &amp;Sixty Eight  Only</v>
      </c>
    </row>
    <row r="256" spans="1:55" ht="171">
      <c r="A256" s="70">
        <v>17.04</v>
      </c>
      <c r="B256" s="67" t="s">
        <v>391</v>
      </c>
      <c r="C256" s="39" t="s">
        <v>63</v>
      </c>
      <c r="D256" s="79"/>
      <c r="E256" s="80"/>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1"/>
    </row>
    <row r="257" spans="1:55" ht="28.5">
      <c r="A257" s="66">
        <v>17.05</v>
      </c>
      <c r="B257" s="67" t="s">
        <v>392</v>
      </c>
      <c r="C257" s="39" t="s">
        <v>166</v>
      </c>
      <c r="D257" s="68">
        <v>2</v>
      </c>
      <c r="E257" s="69" t="s">
        <v>65</v>
      </c>
      <c r="F257" s="70">
        <v>546.69</v>
      </c>
      <c r="G257" s="40"/>
      <c r="H257" s="24"/>
      <c r="I257" s="47" t="s">
        <v>38</v>
      </c>
      <c r="J257" s="48">
        <f t="shared" si="5"/>
        <v>1</v>
      </c>
      <c r="K257" s="24" t="s">
        <v>39</v>
      </c>
      <c r="L257" s="24" t="s">
        <v>4</v>
      </c>
      <c r="M257" s="41"/>
      <c r="N257" s="24"/>
      <c r="O257" s="24"/>
      <c r="P257" s="46"/>
      <c r="Q257" s="24"/>
      <c r="R257" s="24"/>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59"/>
      <c r="BA257" s="42">
        <f t="shared" si="6"/>
        <v>1093</v>
      </c>
      <c r="BB257" s="60">
        <f t="shared" si="7"/>
        <v>1093</v>
      </c>
      <c r="BC257" s="56" t="str">
        <f t="shared" si="8"/>
        <v>INR  One Thousand  &amp;Ninety Three  Only</v>
      </c>
    </row>
    <row r="258" spans="1:55" ht="15.75">
      <c r="A258" s="66">
        <v>18</v>
      </c>
      <c r="B258" s="67" t="s">
        <v>87</v>
      </c>
      <c r="C258" s="39" t="s">
        <v>167</v>
      </c>
      <c r="D258" s="79"/>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1"/>
    </row>
    <row r="259" spans="1:55" ht="142.5">
      <c r="A259" s="66">
        <v>18.01</v>
      </c>
      <c r="B259" s="67" t="s">
        <v>280</v>
      </c>
      <c r="C259" s="39" t="s">
        <v>168</v>
      </c>
      <c r="D259" s="68">
        <v>2.9</v>
      </c>
      <c r="E259" s="69" t="s">
        <v>288</v>
      </c>
      <c r="F259" s="70">
        <v>4942.04</v>
      </c>
      <c r="G259" s="40"/>
      <c r="H259" s="24"/>
      <c r="I259" s="47" t="s">
        <v>38</v>
      </c>
      <c r="J259" s="48">
        <f t="shared" si="5"/>
        <v>1</v>
      </c>
      <c r="K259" s="24" t="s">
        <v>39</v>
      </c>
      <c r="L259" s="24" t="s">
        <v>4</v>
      </c>
      <c r="M259" s="41"/>
      <c r="N259" s="24"/>
      <c r="O259" s="24"/>
      <c r="P259" s="46"/>
      <c r="Q259" s="24"/>
      <c r="R259" s="24"/>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59"/>
      <c r="BA259" s="42">
        <f t="shared" si="6"/>
        <v>14332</v>
      </c>
      <c r="BB259" s="60">
        <f t="shared" si="7"/>
        <v>14332</v>
      </c>
      <c r="BC259" s="56" t="str">
        <f t="shared" si="8"/>
        <v>INR  Fourteen Thousand Three Hundred &amp; Thirty Two  Only</v>
      </c>
    </row>
    <row r="260" spans="1:55" ht="71.25">
      <c r="A260" s="66">
        <v>18.02</v>
      </c>
      <c r="B260" s="67" t="s">
        <v>281</v>
      </c>
      <c r="C260" s="39" t="s">
        <v>169</v>
      </c>
      <c r="D260" s="68">
        <v>3</v>
      </c>
      <c r="E260" s="69" t="s">
        <v>289</v>
      </c>
      <c r="F260" s="70">
        <v>422.32</v>
      </c>
      <c r="G260" s="40"/>
      <c r="H260" s="24"/>
      <c r="I260" s="47" t="s">
        <v>38</v>
      </c>
      <c r="J260" s="48">
        <f t="shared" si="5"/>
        <v>1</v>
      </c>
      <c r="K260" s="24" t="s">
        <v>39</v>
      </c>
      <c r="L260" s="24" t="s">
        <v>4</v>
      </c>
      <c r="M260" s="41"/>
      <c r="N260" s="24"/>
      <c r="O260" s="24"/>
      <c r="P260" s="46"/>
      <c r="Q260" s="24"/>
      <c r="R260" s="24"/>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59"/>
      <c r="BA260" s="42">
        <f t="shared" si="6"/>
        <v>1267</v>
      </c>
      <c r="BB260" s="60">
        <f t="shared" si="7"/>
        <v>1267</v>
      </c>
      <c r="BC260" s="56" t="str">
        <f t="shared" si="8"/>
        <v>INR  One Thousand Two Hundred &amp; Sixty Seven  Only</v>
      </c>
    </row>
    <row r="261" spans="1:55" ht="45" customHeight="1">
      <c r="A261" s="66">
        <v>18.03</v>
      </c>
      <c r="B261" s="67" t="s">
        <v>393</v>
      </c>
      <c r="C261" s="39" t="s">
        <v>170</v>
      </c>
      <c r="D261" s="68">
        <v>1</v>
      </c>
      <c r="E261" s="69" t="s">
        <v>289</v>
      </c>
      <c r="F261" s="70">
        <v>555.01</v>
      </c>
      <c r="G261" s="40"/>
      <c r="H261" s="24"/>
      <c r="I261" s="47" t="s">
        <v>38</v>
      </c>
      <c r="J261" s="48">
        <f t="shared" si="5"/>
        <v>1</v>
      </c>
      <c r="K261" s="24" t="s">
        <v>39</v>
      </c>
      <c r="L261" s="24" t="s">
        <v>4</v>
      </c>
      <c r="M261" s="41"/>
      <c r="N261" s="24"/>
      <c r="O261" s="24"/>
      <c r="P261" s="46"/>
      <c r="Q261" s="24"/>
      <c r="R261" s="24"/>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59"/>
      <c r="BA261" s="42">
        <f t="shared" si="6"/>
        <v>555</v>
      </c>
      <c r="BB261" s="60">
        <f t="shared" si="7"/>
        <v>555</v>
      </c>
      <c r="BC261" s="56" t="str">
        <f t="shared" si="8"/>
        <v>INR  Five Hundred &amp; Fifty Five  Only</v>
      </c>
    </row>
    <row r="262" spans="1:55" ht="57">
      <c r="A262" s="66">
        <v>18.04</v>
      </c>
      <c r="B262" s="67" t="s">
        <v>282</v>
      </c>
      <c r="C262" s="39" t="s">
        <v>171</v>
      </c>
      <c r="D262" s="68">
        <v>11</v>
      </c>
      <c r="E262" s="69" t="s">
        <v>289</v>
      </c>
      <c r="F262" s="70">
        <v>58.65</v>
      </c>
      <c r="G262" s="40"/>
      <c r="H262" s="24"/>
      <c r="I262" s="47" t="s">
        <v>38</v>
      </c>
      <c r="J262" s="48">
        <f t="shared" si="5"/>
        <v>1</v>
      </c>
      <c r="K262" s="24" t="s">
        <v>39</v>
      </c>
      <c r="L262" s="24" t="s">
        <v>4</v>
      </c>
      <c r="M262" s="41"/>
      <c r="N262" s="24"/>
      <c r="O262" s="24"/>
      <c r="P262" s="46"/>
      <c r="Q262" s="24"/>
      <c r="R262" s="24"/>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59"/>
      <c r="BA262" s="42">
        <f t="shared" si="6"/>
        <v>645</v>
      </c>
      <c r="BB262" s="60">
        <f t="shared" si="7"/>
        <v>645</v>
      </c>
      <c r="BC262" s="56" t="str">
        <f t="shared" si="8"/>
        <v>INR  Six Hundred &amp; Forty Five  Only</v>
      </c>
    </row>
    <row r="263" spans="1:55" ht="28.5">
      <c r="A263" s="70">
        <v>18.05</v>
      </c>
      <c r="B263" s="67" t="s">
        <v>283</v>
      </c>
      <c r="C263" s="39" t="s">
        <v>172</v>
      </c>
      <c r="D263" s="68">
        <v>25</v>
      </c>
      <c r="E263" s="69" t="s">
        <v>289</v>
      </c>
      <c r="F263" s="70">
        <v>29.32</v>
      </c>
      <c r="G263" s="40"/>
      <c r="H263" s="24"/>
      <c r="I263" s="47" t="s">
        <v>38</v>
      </c>
      <c r="J263" s="48">
        <f t="shared" si="5"/>
        <v>1</v>
      </c>
      <c r="K263" s="24" t="s">
        <v>39</v>
      </c>
      <c r="L263" s="24" t="s">
        <v>4</v>
      </c>
      <c r="M263" s="41"/>
      <c r="N263" s="24"/>
      <c r="O263" s="24"/>
      <c r="P263" s="46"/>
      <c r="Q263" s="24"/>
      <c r="R263" s="24"/>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59"/>
      <c r="BA263" s="42">
        <f t="shared" si="6"/>
        <v>733</v>
      </c>
      <c r="BB263" s="60">
        <f t="shared" si="7"/>
        <v>733</v>
      </c>
      <c r="BC263" s="56" t="str">
        <f t="shared" si="8"/>
        <v>INR  Seven Hundred &amp; Thirty Three  Only</v>
      </c>
    </row>
    <row r="264" spans="1:55" ht="57">
      <c r="A264" s="66">
        <v>18.06</v>
      </c>
      <c r="B264" s="67" t="s">
        <v>284</v>
      </c>
      <c r="C264" s="39" t="s">
        <v>173</v>
      </c>
      <c r="D264" s="68">
        <v>3</v>
      </c>
      <c r="E264" s="69" t="s">
        <v>289</v>
      </c>
      <c r="F264" s="70">
        <v>504.43</v>
      </c>
      <c r="G264" s="40"/>
      <c r="H264" s="24"/>
      <c r="I264" s="47" t="s">
        <v>38</v>
      </c>
      <c r="J264" s="48">
        <f aca="true" t="shared" si="9" ref="J264:J273">IF(I264="Less(-)",-1,1)</f>
        <v>1</v>
      </c>
      <c r="K264" s="24" t="s">
        <v>39</v>
      </c>
      <c r="L264" s="24" t="s">
        <v>4</v>
      </c>
      <c r="M264" s="41"/>
      <c r="N264" s="24"/>
      <c r="O264" s="24"/>
      <c r="P264" s="46"/>
      <c r="Q264" s="24"/>
      <c r="R264" s="24"/>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59"/>
      <c r="BA264" s="42">
        <f aca="true" t="shared" si="10" ref="BA264:BA273">ROUND(total_amount_ba($B$2,$D$2,D264,F264,J264,K264,M264),0)</f>
        <v>1513</v>
      </c>
      <c r="BB264" s="60">
        <f aca="true" t="shared" si="11" ref="BB264:BB273">BA264+SUM(N264:AZ264)</f>
        <v>1513</v>
      </c>
      <c r="BC264" s="56" t="str">
        <f aca="true" t="shared" si="12" ref="BC264:BC273">SpellNumber(L264,BB264)</f>
        <v>INR  One Thousand Five Hundred &amp; Thirteen  Only</v>
      </c>
    </row>
    <row r="265" spans="1:55" ht="42.75">
      <c r="A265" s="66">
        <v>18.07</v>
      </c>
      <c r="B265" s="67" t="s">
        <v>285</v>
      </c>
      <c r="C265" s="39" t="s">
        <v>174</v>
      </c>
      <c r="D265" s="68">
        <v>3</v>
      </c>
      <c r="E265" s="69" t="s">
        <v>289</v>
      </c>
      <c r="F265" s="70">
        <v>281.45</v>
      </c>
      <c r="G265" s="40"/>
      <c r="H265" s="24"/>
      <c r="I265" s="47" t="s">
        <v>38</v>
      </c>
      <c r="J265" s="48">
        <f t="shared" si="9"/>
        <v>1</v>
      </c>
      <c r="K265" s="24" t="s">
        <v>39</v>
      </c>
      <c r="L265" s="24" t="s">
        <v>4</v>
      </c>
      <c r="M265" s="41"/>
      <c r="N265" s="24"/>
      <c r="O265" s="24"/>
      <c r="P265" s="46"/>
      <c r="Q265" s="24"/>
      <c r="R265" s="24"/>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59"/>
      <c r="BA265" s="42">
        <f t="shared" si="10"/>
        <v>844</v>
      </c>
      <c r="BB265" s="60">
        <f t="shared" si="11"/>
        <v>844</v>
      </c>
      <c r="BC265" s="56" t="str">
        <f t="shared" si="12"/>
        <v>INR  Eight Hundred &amp; Forty Four  Only</v>
      </c>
    </row>
    <row r="266" spans="1:55" ht="144.75" customHeight="1">
      <c r="A266" s="66">
        <v>18.08</v>
      </c>
      <c r="B266" s="67" t="s">
        <v>394</v>
      </c>
      <c r="C266" s="39" t="s">
        <v>175</v>
      </c>
      <c r="D266" s="68">
        <v>5.7</v>
      </c>
      <c r="E266" s="69" t="s">
        <v>148</v>
      </c>
      <c r="F266" s="70">
        <v>1972.2</v>
      </c>
      <c r="G266" s="40"/>
      <c r="H266" s="24"/>
      <c r="I266" s="47" t="s">
        <v>38</v>
      </c>
      <c r="J266" s="48">
        <f t="shared" si="9"/>
        <v>1</v>
      </c>
      <c r="K266" s="24" t="s">
        <v>39</v>
      </c>
      <c r="L266" s="24" t="s">
        <v>4</v>
      </c>
      <c r="M266" s="41"/>
      <c r="N266" s="24"/>
      <c r="O266" s="24"/>
      <c r="P266" s="46"/>
      <c r="Q266" s="24"/>
      <c r="R266" s="24"/>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59"/>
      <c r="BA266" s="42">
        <f t="shared" si="10"/>
        <v>11242</v>
      </c>
      <c r="BB266" s="60">
        <f t="shared" si="11"/>
        <v>11242</v>
      </c>
      <c r="BC266" s="56" t="str">
        <f t="shared" si="12"/>
        <v>INR  Eleven Thousand Two Hundred &amp; Forty Two  Only</v>
      </c>
    </row>
    <row r="267" spans="1:55" ht="43.5" customHeight="1">
      <c r="A267" s="66">
        <v>18.09</v>
      </c>
      <c r="B267" s="67" t="s">
        <v>286</v>
      </c>
      <c r="C267" s="39" t="s">
        <v>176</v>
      </c>
      <c r="D267" s="68">
        <v>3</v>
      </c>
      <c r="E267" s="69" t="s">
        <v>289</v>
      </c>
      <c r="F267" s="70">
        <v>2053.04</v>
      </c>
      <c r="G267" s="40"/>
      <c r="H267" s="24"/>
      <c r="I267" s="47" t="s">
        <v>38</v>
      </c>
      <c r="J267" s="48">
        <f t="shared" si="9"/>
        <v>1</v>
      </c>
      <c r="K267" s="24" t="s">
        <v>39</v>
      </c>
      <c r="L267" s="24" t="s">
        <v>4</v>
      </c>
      <c r="M267" s="41"/>
      <c r="N267" s="24"/>
      <c r="O267" s="24"/>
      <c r="P267" s="46"/>
      <c r="Q267" s="24"/>
      <c r="R267" s="24"/>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59"/>
      <c r="BA267" s="42">
        <f t="shared" si="10"/>
        <v>6159</v>
      </c>
      <c r="BB267" s="60">
        <f t="shared" si="11"/>
        <v>6159</v>
      </c>
      <c r="BC267" s="56" t="str">
        <f t="shared" si="12"/>
        <v>INR  Six Thousand One Hundred &amp; Fifty Nine  Only</v>
      </c>
    </row>
    <row r="268" spans="1:55" ht="71.25" customHeight="1">
      <c r="A268" s="66">
        <v>18.1</v>
      </c>
      <c r="B268" s="67" t="s">
        <v>287</v>
      </c>
      <c r="C268" s="39" t="s">
        <v>177</v>
      </c>
      <c r="D268" s="68">
        <v>3</v>
      </c>
      <c r="E268" s="69" t="s">
        <v>289</v>
      </c>
      <c r="F268" s="70">
        <v>815.75</v>
      </c>
      <c r="G268" s="40"/>
      <c r="H268" s="24"/>
      <c r="I268" s="47" t="s">
        <v>38</v>
      </c>
      <c r="J268" s="48">
        <f t="shared" si="9"/>
        <v>1</v>
      </c>
      <c r="K268" s="24" t="s">
        <v>39</v>
      </c>
      <c r="L268" s="24" t="s">
        <v>4</v>
      </c>
      <c r="M268" s="41"/>
      <c r="N268" s="24"/>
      <c r="O268" s="24"/>
      <c r="P268" s="46"/>
      <c r="Q268" s="24"/>
      <c r="R268" s="24"/>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59"/>
      <c r="BA268" s="42">
        <f t="shared" si="10"/>
        <v>2447</v>
      </c>
      <c r="BB268" s="60">
        <f t="shared" si="11"/>
        <v>2447</v>
      </c>
      <c r="BC268" s="56" t="str">
        <f t="shared" si="12"/>
        <v>INR  Two Thousand Four Hundred &amp; Forty Seven  Only</v>
      </c>
    </row>
    <row r="269" spans="1:55" ht="30.75" customHeight="1">
      <c r="A269" s="66">
        <v>18.11</v>
      </c>
      <c r="B269" s="67" t="s">
        <v>395</v>
      </c>
      <c r="C269" s="39" t="s">
        <v>178</v>
      </c>
      <c r="D269" s="68">
        <v>6</v>
      </c>
      <c r="E269" s="69" t="s">
        <v>65</v>
      </c>
      <c r="F269" s="70">
        <v>181.85</v>
      </c>
      <c r="G269" s="40"/>
      <c r="H269" s="24"/>
      <c r="I269" s="47" t="s">
        <v>38</v>
      </c>
      <c r="J269" s="48">
        <f t="shared" si="9"/>
        <v>1</v>
      </c>
      <c r="K269" s="24" t="s">
        <v>39</v>
      </c>
      <c r="L269" s="24" t="s">
        <v>4</v>
      </c>
      <c r="M269" s="41"/>
      <c r="N269" s="24"/>
      <c r="O269" s="24"/>
      <c r="P269" s="46"/>
      <c r="Q269" s="24"/>
      <c r="R269" s="24"/>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59"/>
      <c r="BA269" s="42">
        <f t="shared" si="10"/>
        <v>1091</v>
      </c>
      <c r="BB269" s="60">
        <f t="shared" si="11"/>
        <v>1091</v>
      </c>
      <c r="BC269" s="56" t="str">
        <f t="shared" si="12"/>
        <v>INR  One Thousand  &amp;Ninety One  Only</v>
      </c>
    </row>
    <row r="270" spans="1:55" ht="46.5" customHeight="1">
      <c r="A270" s="66">
        <v>18.12</v>
      </c>
      <c r="B270" s="67" t="s">
        <v>396</v>
      </c>
      <c r="C270" s="39" t="s">
        <v>179</v>
      </c>
      <c r="D270" s="68">
        <v>12</v>
      </c>
      <c r="E270" s="69" t="s">
        <v>65</v>
      </c>
      <c r="F270" s="70">
        <v>32.83</v>
      </c>
      <c r="G270" s="40"/>
      <c r="H270" s="24"/>
      <c r="I270" s="47" t="s">
        <v>38</v>
      </c>
      <c r="J270" s="48">
        <f t="shared" si="9"/>
        <v>1</v>
      </c>
      <c r="K270" s="24" t="s">
        <v>39</v>
      </c>
      <c r="L270" s="24" t="s">
        <v>4</v>
      </c>
      <c r="M270" s="41"/>
      <c r="N270" s="24"/>
      <c r="O270" s="24"/>
      <c r="P270" s="46"/>
      <c r="Q270" s="24"/>
      <c r="R270" s="24"/>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59"/>
      <c r="BA270" s="42">
        <f t="shared" si="10"/>
        <v>394</v>
      </c>
      <c r="BB270" s="60">
        <f t="shared" si="11"/>
        <v>394</v>
      </c>
      <c r="BC270" s="56" t="str">
        <f t="shared" si="12"/>
        <v>INR  Three Hundred &amp; Ninety Four  Only</v>
      </c>
    </row>
    <row r="271" spans="1:55" ht="99.75">
      <c r="A271" s="66">
        <v>18.13</v>
      </c>
      <c r="B271" s="67" t="s">
        <v>397</v>
      </c>
      <c r="C271" s="39" t="s">
        <v>180</v>
      </c>
      <c r="D271" s="68">
        <v>11.5</v>
      </c>
      <c r="E271" s="69" t="s">
        <v>148</v>
      </c>
      <c r="F271" s="70">
        <v>803.15</v>
      </c>
      <c r="G271" s="40"/>
      <c r="H271" s="24"/>
      <c r="I271" s="47" t="s">
        <v>38</v>
      </c>
      <c r="J271" s="48">
        <f t="shared" si="9"/>
        <v>1</v>
      </c>
      <c r="K271" s="24" t="s">
        <v>39</v>
      </c>
      <c r="L271" s="24" t="s">
        <v>4</v>
      </c>
      <c r="M271" s="41"/>
      <c r="N271" s="24"/>
      <c r="O271" s="24"/>
      <c r="P271" s="46"/>
      <c r="Q271" s="24"/>
      <c r="R271" s="24"/>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59"/>
      <c r="BA271" s="42">
        <f t="shared" si="10"/>
        <v>9236</v>
      </c>
      <c r="BB271" s="60">
        <f t="shared" si="11"/>
        <v>9236</v>
      </c>
      <c r="BC271" s="56" t="str">
        <f t="shared" si="12"/>
        <v>INR  Nine Thousand Two Hundred &amp; Thirty Six  Only</v>
      </c>
    </row>
    <row r="272" spans="1:55" ht="409.5">
      <c r="A272" s="66">
        <v>18.14</v>
      </c>
      <c r="B272" s="71" t="s">
        <v>398</v>
      </c>
      <c r="C272" s="39" t="s">
        <v>181</v>
      </c>
      <c r="D272" s="68">
        <v>1</v>
      </c>
      <c r="E272" s="69" t="s">
        <v>401</v>
      </c>
      <c r="F272" s="70">
        <v>156937.3</v>
      </c>
      <c r="G272" s="40"/>
      <c r="H272" s="24"/>
      <c r="I272" s="47" t="s">
        <v>38</v>
      </c>
      <c r="J272" s="48">
        <f t="shared" si="9"/>
        <v>1</v>
      </c>
      <c r="K272" s="24" t="s">
        <v>39</v>
      </c>
      <c r="L272" s="24" t="s">
        <v>4</v>
      </c>
      <c r="M272" s="41"/>
      <c r="N272" s="24"/>
      <c r="O272" s="24"/>
      <c r="P272" s="46"/>
      <c r="Q272" s="24"/>
      <c r="R272" s="24"/>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59"/>
      <c r="BA272" s="42">
        <f t="shared" si="10"/>
        <v>156937</v>
      </c>
      <c r="BB272" s="60">
        <f t="shared" si="11"/>
        <v>156937</v>
      </c>
      <c r="BC272" s="56" t="str">
        <f t="shared" si="12"/>
        <v>INR  One Lakh Fifty Six Thousand Nine Hundred &amp; Thirty Seven  Only</v>
      </c>
    </row>
    <row r="273" spans="1:55" ht="85.5">
      <c r="A273" s="66">
        <v>18.15</v>
      </c>
      <c r="B273" s="67" t="s">
        <v>399</v>
      </c>
      <c r="C273" s="39" t="s">
        <v>182</v>
      </c>
      <c r="D273" s="68">
        <v>30</v>
      </c>
      <c r="E273" s="69" t="s">
        <v>402</v>
      </c>
      <c r="F273" s="70">
        <v>149.71</v>
      </c>
      <c r="G273" s="40"/>
      <c r="H273" s="24"/>
      <c r="I273" s="47" t="s">
        <v>38</v>
      </c>
      <c r="J273" s="48">
        <f t="shared" si="9"/>
        <v>1</v>
      </c>
      <c r="K273" s="24" t="s">
        <v>39</v>
      </c>
      <c r="L273" s="24" t="s">
        <v>4</v>
      </c>
      <c r="M273" s="41"/>
      <c r="N273" s="24"/>
      <c r="O273" s="24"/>
      <c r="P273" s="46"/>
      <c r="Q273" s="24"/>
      <c r="R273" s="24"/>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59"/>
      <c r="BA273" s="42">
        <f t="shared" si="10"/>
        <v>4491</v>
      </c>
      <c r="BB273" s="60">
        <f t="shared" si="11"/>
        <v>4491</v>
      </c>
      <c r="BC273" s="56" t="str">
        <f t="shared" si="12"/>
        <v>INR  Four Thousand Four Hundred &amp; Ninety One  Only</v>
      </c>
    </row>
    <row r="274" spans="1:55" ht="32.25" customHeight="1">
      <c r="A274" s="25" t="s">
        <v>46</v>
      </c>
      <c r="B274" s="26"/>
      <c r="C274" s="27"/>
      <c r="D274" s="43"/>
      <c r="E274" s="43"/>
      <c r="F274" s="43"/>
      <c r="G274" s="43"/>
      <c r="H274" s="61"/>
      <c r="I274" s="61"/>
      <c r="J274" s="61"/>
      <c r="K274" s="61"/>
      <c r="L274" s="6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63">
        <f>SUM(BA13:BA273)</f>
        <v>1309642</v>
      </c>
      <c r="BB274" s="64">
        <f>SUM(BB13:BB273)</f>
        <v>1309642</v>
      </c>
      <c r="BC274" s="56" t="str">
        <f>SpellNumber(L274,BB274)</f>
        <v>  Thirteen Lakh Nine Thousand Six Hundred &amp; Forty Two  Only</v>
      </c>
    </row>
    <row r="275" spans="1:55" ht="32.25" customHeight="1">
      <c r="A275" s="26" t="s">
        <v>47</v>
      </c>
      <c r="B275" s="28"/>
      <c r="C275" s="29"/>
      <c r="D275" s="30"/>
      <c r="E275" s="44" t="s">
        <v>54</v>
      </c>
      <c r="F275" s="45"/>
      <c r="G275" s="31"/>
      <c r="H275" s="32"/>
      <c r="I275" s="32"/>
      <c r="J275" s="32"/>
      <c r="K275" s="33"/>
      <c r="L275" s="34"/>
      <c r="M275" s="35"/>
      <c r="N275" s="36"/>
      <c r="O275" s="22"/>
      <c r="P275" s="22"/>
      <c r="Q275" s="22"/>
      <c r="R275" s="22"/>
      <c r="S275" s="22"/>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7">
        <f>IF(ISBLANK(F275),0,IF(E275="Excess (+)",ROUND(BA274+(BA274*F275),2),IF(E275="Less (-)",ROUND(BA274+(BA274*F275*(-1)),2),IF(E275="At Par",BA274,0))))</f>
        <v>0</v>
      </c>
      <c r="BB275" s="38">
        <f>ROUND(BA275,0)</f>
        <v>0</v>
      </c>
      <c r="BC275" s="21" t="str">
        <f>SpellNumber($E$2,BB275)</f>
        <v>INR Zero Only</v>
      </c>
    </row>
    <row r="276" spans="1:55" ht="37.5" customHeight="1">
      <c r="A276" s="25" t="s">
        <v>48</v>
      </c>
      <c r="B276" s="25"/>
      <c r="C276" s="74" t="str">
        <f>SpellNumber($E$2,BB275)</f>
        <v>INR Zero Only</v>
      </c>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c r="AN276" s="74"/>
      <c r="AO276" s="74"/>
      <c r="AP276" s="74"/>
      <c r="AQ276" s="74"/>
      <c r="AR276" s="74"/>
      <c r="AS276" s="74"/>
      <c r="AT276" s="74"/>
      <c r="AU276" s="74"/>
      <c r="AV276" s="74"/>
      <c r="AW276" s="74"/>
      <c r="AX276" s="74"/>
      <c r="AY276" s="74"/>
      <c r="AZ276" s="74"/>
      <c r="BA276" s="74"/>
      <c r="BB276" s="74"/>
      <c r="BC276" s="74"/>
    </row>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3" ht="15"/>
    <row r="374" ht="15"/>
    <row r="375"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2" ht="15"/>
    <row r="694" ht="15"/>
    <row r="695" ht="15"/>
    <row r="697" ht="15"/>
    <row r="698" ht="15"/>
    <row r="699" ht="15"/>
    <row r="700" ht="15"/>
    <row r="701" ht="15"/>
    <row r="703" ht="15"/>
    <row r="704" ht="15"/>
    <row r="705" ht="15"/>
    <row r="706" ht="15"/>
    <row r="707" ht="15"/>
    <row r="708" ht="15"/>
    <row r="710" ht="15"/>
    <row r="713" ht="15"/>
    <row r="715" ht="15"/>
    <row r="718" ht="15"/>
    <row r="721" ht="15"/>
    <row r="723"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sheetData>
  <sheetProtection password="9E83" sheet="1"/>
  <autoFilter ref="A11:BC276"/>
  <mergeCells count="125">
    <mergeCell ref="D258:BC258"/>
    <mergeCell ref="D246:BC246"/>
    <mergeCell ref="D249:BC249"/>
    <mergeCell ref="D252:BC252"/>
    <mergeCell ref="D253:BC253"/>
    <mergeCell ref="D254:BC254"/>
    <mergeCell ref="D256:BC256"/>
    <mergeCell ref="D231:BC231"/>
    <mergeCell ref="D234:BC234"/>
    <mergeCell ref="D237:BC237"/>
    <mergeCell ref="D240:BC240"/>
    <mergeCell ref="D242:BC242"/>
    <mergeCell ref="D244:BC244"/>
    <mergeCell ref="D218:BC218"/>
    <mergeCell ref="D222:BC222"/>
    <mergeCell ref="D224:BC224"/>
    <mergeCell ref="D226:BC226"/>
    <mergeCell ref="D227:BC227"/>
    <mergeCell ref="D229:BC229"/>
    <mergeCell ref="D207:BC207"/>
    <mergeCell ref="D208:BC208"/>
    <mergeCell ref="D210:BC210"/>
    <mergeCell ref="D212:BC212"/>
    <mergeCell ref="D213:BC213"/>
    <mergeCell ref="D216:BC216"/>
    <mergeCell ref="D196:BC196"/>
    <mergeCell ref="D197:BC197"/>
    <mergeCell ref="D199:BC199"/>
    <mergeCell ref="D200:BC200"/>
    <mergeCell ref="D202:BC202"/>
    <mergeCell ref="D204:BC204"/>
    <mergeCell ref="D185:BC185"/>
    <mergeCell ref="D188:BC188"/>
    <mergeCell ref="D189:BC189"/>
    <mergeCell ref="D191:BC191"/>
    <mergeCell ref="D193:BC193"/>
    <mergeCell ref="D194:BC194"/>
    <mergeCell ref="D171:BC171"/>
    <mergeCell ref="D175:BC175"/>
    <mergeCell ref="D176:BC176"/>
    <mergeCell ref="D178:BC178"/>
    <mergeCell ref="D179:BC179"/>
    <mergeCell ref="D181:BC181"/>
    <mergeCell ref="D154:BC154"/>
    <mergeCell ref="D157:BC157"/>
    <mergeCell ref="D162:BC162"/>
    <mergeCell ref="D163:BC163"/>
    <mergeCell ref="D167:BC167"/>
    <mergeCell ref="D169:BC169"/>
    <mergeCell ref="D140:BC140"/>
    <mergeCell ref="D143:BC143"/>
    <mergeCell ref="D146:BC146"/>
    <mergeCell ref="D149:BC149"/>
    <mergeCell ref="D151:BC151"/>
    <mergeCell ref="D152:BC152"/>
    <mergeCell ref="D128:BC128"/>
    <mergeCell ref="D130:BC130"/>
    <mergeCell ref="D132:BC132"/>
    <mergeCell ref="D134:BC134"/>
    <mergeCell ref="D136:BC136"/>
    <mergeCell ref="D138:BC138"/>
    <mergeCell ref="D117:BC117"/>
    <mergeCell ref="D119:BC119"/>
    <mergeCell ref="D121:BC121"/>
    <mergeCell ref="D123:BC123"/>
    <mergeCell ref="D124:BC124"/>
    <mergeCell ref="D126:BC126"/>
    <mergeCell ref="D105:BC105"/>
    <mergeCell ref="D106:BC106"/>
    <mergeCell ref="D108:BC108"/>
    <mergeCell ref="D110:BC110"/>
    <mergeCell ref="D112:BC112"/>
    <mergeCell ref="D115:BC115"/>
    <mergeCell ref="D93:BC93"/>
    <mergeCell ref="D95:BC95"/>
    <mergeCell ref="D97:BC97"/>
    <mergeCell ref="D99:BC99"/>
    <mergeCell ref="D101:BC101"/>
    <mergeCell ref="D103:BC103"/>
    <mergeCell ref="D80:BC80"/>
    <mergeCell ref="D84:BC84"/>
    <mergeCell ref="D87:BC87"/>
    <mergeCell ref="D89:BC89"/>
    <mergeCell ref="D90:BC90"/>
    <mergeCell ref="D91:BC91"/>
    <mergeCell ref="D66:BC66"/>
    <mergeCell ref="D67:BC67"/>
    <mergeCell ref="D69:BC69"/>
    <mergeCell ref="D71:BC71"/>
    <mergeCell ref="D75:BC75"/>
    <mergeCell ref="D78:BC78"/>
    <mergeCell ref="D55:BC55"/>
    <mergeCell ref="D57:BC57"/>
    <mergeCell ref="D60:BC60"/>
    <mergeCell ref="D61:BC61"/>
    <mergeCell ref="D63:BC63"/>
    <mergeCell ref="D64:BC64"/>
    <mergeCell ref="D44:BC44"/>
    <mergeCell ref="D46:BC46"/>
    <mergeCell ref="D48:BC48"/>
    <mergeCell ref="D50:BC50"/>
    <mergeCell ref="D53:BC53"/>
    <mergeCell ref="D54:BC54"/>
    <mergeCell ref="D27:BC27"/>
    <mergeCell ref="D30:BC30"/>
    <mergeCell ref="D31:BC31"/>
    <mergeCell ref="D34:BC34"/>
    <mergeCell ref="D41:BC41"/>
    <mergeCell ref="D43:BC43"/>
    <mergeCell ref="D16:BC16"/>
    <mergeCell ref="D17:BC17"/>
    <mergeCell ref="D19:BC19"/>
    <mergeCell ref="D20:BC20"/>
    <mergeCell ref="D24:BC24"/>
    <mergeCell ref="D26:BC26"/>
    <mergeCell ref="A9:BC9"/>
    <mergeCell ref="C276:BC276"/>
    <mergeCell ref="A1:L1"/>
    <mergeCell ref="A4:BC4"/>
    <mergeCell ref="A5:BC5"/>
    <mergeCell ref="A6:BC6"/>
    <mergeCell ref="A7:BC7"/>
    <mergeCell ref="B8:BC8"/>
    <mergeCell ref="D13:BC13"/>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75">
      <formula1>IF(E275="Select",-1,IF(E275="At Par",0,0))</formula1>
      <formula2>IF(E275="Select",-1,IF(E275="At Par",0,0.99))</formula2>
    </dataValidation>
    <dataValidation type="list" allowBlank="1" showErrorMessage="1" sqref="E27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5">
      <formula1>0</formula1>
      <formula2>99.9</formula2>
    </dataValidation>
    <dataValidation type="list" allowBlank="1" showErrorMessage="1" sqref="D13:D14 K15 D16:D17 K18 D19:D20 K21:K23 D24 K25 D26:D27 K28:K29 D30:D31 K32:K33 D34 K35:K40 D41 K42 D43:D44 K45 D46 K47 D48 K49 D50 K51:K52 D53:D55 K56 D57 K58:K59 D60:D61 K62 D63:D64 K65 D66:D67 K68 D69 K70 D71 K72:K74 D75 K76:K77 D78 K79 D80 K81:K83 D84 K85:K86 D87 K88 D89:D91 K92 D93 K94 D95 K96 D97 K98 D99 K100 D101 K102 D103 K104 D105:D106 K107 D108 K109 D110 K111 D112 K113:K114 D115 K116 D117 K118 D119 K120 D121 K122 D123:D124 K125 D126 K127 D128 K129 D130 K131 D132 K133 D134 K135 D136 K137 D138 K139 D140 K141:K142 D143 K144:K145 D146 K147:K148">
      <formula1>"Partial Conversion,Full Conversion"</formula1>
      <formula2>0</formula2>
    </dataValidation>
    <dataValidation type="list" allowBlank="1" showErrorMessage="1" sqref="D149 K150 D151:D152 K153 D154 K155:K156 D157 K158:K161 D162:D163 K164:K166 D167 K168 D169 K170 D171 K172:K174 D175:D176 K177 D178:D179 K180 D181 K182:K184 D185 K186:K187 D188:D189 K190 D191 K192 D193:D194 K195 D196:D197 K198 D199:D200 K201 D202 K203 D204 K205:K206 D207:D208 K209 D210 K211 D212:D213 K214:K215 D216 K217 D218 K219:K221 D222 K223 D224 K225 D226:D227 K228 D229 K230 D231 K232:K233 D234 K235:K236 D237 K238:K239 D240 K241 D242 K243 D244 K245 D246 K247:K248 D249 K250:K251 D252:D254 K255 D256 K257 K259:K273 D258">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3 G25:H25 G28:H29 G32:H33 G35:H40 G42:H42 G45:H45 G47:H47 G49:H49 G51:H52 G56:H56 G58:H59 G62:H62 G65:H65 G68:H68 G70:H70 G72:H74 G76:H77 G79:H79 G81:H83 G85:H86 G88:H88 G92:H92 G94:H94 G96:H96 G98:H98 G100:H100 G102:H102 G104:H104 G107:H107 G109:H109 G111:H111 G113:H114 G116:H116 G118:H118 G120:H120 G122:H122 G125:H125 G127:H127 G129:H129 G131:H131 G133:H133 G135:H135 G137:H137 G139:H139 G141:H142 G144:H145 G147:H148 G150:H150 G153:H153 G155:H156 G158:H161 G164:H166 G168:H168 G170:H170 G172:H174 G177:H177 G180:H180 G182:H184 G186:H187 G190:H190 G192:H192 G195:H195 G198:H198 G201:H201 G203:H203 G205:H206 G209:H209 G211:H211 G214:H215 G217:H217 G219:H221 G223:H223 G225:H225 G228:H228 G230:H230 G232:H233 G235:H236 G238:H239 G241:H241 G243:H243 G245:H245 G247:H248 G250:H251 G255:H255 G257:H257 G259:H273">
      <formula1>0</formula1>
      <formula2>999999999999999</formula2>
    </dataValidation>
    <dataValidation allowBlank="1" showInputMessage="1" showErrorMessage="1" promptTitle="Addition / Deduction" prompt="Please Choose the correct One" sqref="J15 J18 J21:J23 J25 J28:J29 J32:J33 J35:J40 J42 J45 J47 J49 J51:J52 J56 J58:J59 J62 J65 J68 J70 J72:J74 J76:J77 J79 J81:J83 J85:J86 J88 J92 J94 J96 J98 J100 J102 J104 J107 J109 J111 J113:J114 J116 J118 J120 J122 J125 J127 J129 J131 J133 J135 J137 J139 J141:J142 J144:J145 J147:J148 J150 J153 J155:J156 J158:J161 J164:J166 J168 J170 J172:J174 J177 J180 J182:J184 J186:J187 J190 J192 J195 J198 J201 J203 J205:J206 J209 J211 J214:J215 J217 J219:J221 J223 J225 J228 J230 J232:J233 J235:J236 J238:J239 J241 J243 J245 J247:J248 J250:J251 J255 J257 J259:J273">
      <formula1>0</formula1>
      <formula2>0</formula2>
    </dataValidation>
    <dataValidation type="list" showErrorMessage="1" sqref="I15 I18 I21:I23 I25 I28:I29 I32:I33 I35:I40 I42 I45 I47 I49 I51:I52 I56 I58:I59 I62 I65 I68 I70 I72:I74 I76:I77 I79 I81:I83 I85:I86 I88 I92 I94 I96 I98 I100 I102 I104 I107 I109 I111 I113:I114 I116 I118 I120 I122 I125 I127 I129 I131 I133 I135 I137 I139 I141:I142 I144:I145 I147:I148 I150 I153 I155:I156 I158:I161 I164:I166 I168 I170 I172:I174 I177 I180 I182:I184 I186:I187 I190 I192 I195 I198 I201 I203 I205:I206 I209 I211 I214:I215 I217 I219:I221 I223 I225 I228 I230 I232:I233 I235:I236 I238:I239 I241 I243 I245 I247:I248 I250:I251 I255 I257 I259:I27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3 N25:O25 N28:O29 N32:O33 N35:O40 N42:O42 N45:O45 N47:O47 N49:O49 N51:O52 N56:O56 N58:O59 N62:O62 N65:O65 N68:O68 N70:O70 N72:O74 N76:O77 N79:O79 N81:O83 N85:O86 N88:O88 N92:O92 N94:O94 N96:O96 N98:O98 N100:O100 N102:O102 N104:O104 N107:O107 N109:O109 N111:O111 N113:O114 N116:O116 N118:O118 N120:O120 N122:O122 N125:O125 N127:O127 N129:O129 N131:O131 N133:O133 N135:O135 N137:O137 N139:O139 N141:O142 N144:O145 N147:O148 N150:O150 N153:O153 N155:O156 N158:O161 N164:O166 N168:O168 N170:O170 N172:O174 N177:O177 N180:O180 N182:O184 N186:O187 N190:O190 N192:O192 N195:O195 N198:O198 N201:O201 N203:O203 N205:O206 N209:O209 N211:O211 N214:O215 N217:O217 N219:O221 N223:O223 N225:O225 N228:O228 N230:O230 N232:O233 N235:O236 N238:O239 N241:O241 N243:O243 N245:O245 N247:O248 N250:O251 N255:O255 N257:O257 N259:O27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R23 R25 R28:R29 R32:R33 R35:R40 R42 R45 R47 R49 R51:R52 R56 R58:R59 R62 R65 R68 R70 R72:R74 R76:R77 R79 R81:R83 R85:R86 R88 R92 R94 R96 R98 R100 R102 R104 R107 R109 R111 R113:R114 R116 R118 R120 R122 R125 R127 R129 R131 R133 R135 R137 R139 R141:R142 R144:R145 R147:R148 R150 R153 R155:R156 R158:R161 R164:R166 R168 R170 R172:R174 R177 R180 R182:R184 R186:R187 R190 R192 R195 R198 R201 R203 R205:R206 R209 R211 R214:R215 R217 R219:R221 R223 R225 R228 R230 R232:R233 R235:R236 R238:R239 R241 R243 R245 R247:R248 R250:R251 R255 R257 R259:R27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Q23 Q25 Q28:Q29 Q32:Q33 Q35:Q40 Q42 Q45 Q47 Q49 Q51:Q52 Q56 Q58:Q59 Q62 Q65 Q68 Q70 Q72:Q74 Q76:Q77 Q79 Q81:Q83 Q85:Q86 Q88 Q92 Q94 Q96 Q98 Q100 Q102 Q104 Q107 Q109 Q111 Q113:Q114 Q116 Q118 Q120 Q122 Q125 Q127 Q129 Q131 Q133 Q135 Q137 Q139 Q141:Q142 Q144:Q145 Q147:Q148 Q150 Q153 Q155:Q156 Q158:Q161 Q164:Q166 Q168 Q170 Q172:Q174 Q177 Q180 Q182:Q184 Q186:Q187 Q190 Q192 Q195 Q198 Q201 Q203 Q205:Q206 Q209 Q211 Q214:Q215 Q217 Q219:Q221 Q223 Q225 Q228 Q230 Q232:Q233 Q235:Q236 Q238:Q239 Q241 Q243 Q245 Q247:Q248 Q250:Q251 Q255 Q257 Q259:Q27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M23 M25 M28:M29 M32:M33 M35:M40 M42 M45 M47 M49 M51:M52 M56 M58:M59 M62 M65 M68 M70 M72:M74 M76:M77 M79 M81:M83 M85:M86 M88 M92 M94 M96 M98 M100 M102 M104 M107 M109 M111 M113:M114 M116 M118 M120 M122 M125 M127 M129 M131 M133 M135 M137 M139 M141:M142 M144:M145 M147:M148 M150 M153 M155:M156 M158:M161 M164:M166 M168 M170 M172:M174 M177 M180 M182:M184 M186:M187 M190 M192 M195 M198 M201 M203 M205:M206 M209 M211 M214:M215 M217 M219:M221 M223 M225 M228 M230 M232:M233 M235:M236 M238:M239 M241 M243 M245 M247:M248 M250:M251 M255 M257 M259:M273">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1:D23 D25 D28:D29 D32:D33 D35:D40 D42 D45 D47 D49 D51:D52 D56 D58:D59 D62 D65 D68 D70 D72:D74 D76:D77 D79 D81:D83 D85:D86 D88 D92 D94 D96 D98 D100 D102 D104 D107 D109 D111 D113:D114 D116 D118 D120 D122 D125 D127 D129 D131 D133 D135 D137 D139 D141:D142 D144:D145 D147:D148 D150 D153 D155:D156 D158:D161 D164:D166 D168 D170 D172:D174 D177 D180 D182:D184 D186:D187 D190 D192 D195 D198 D201 D203 D205:D206 D209 D211 D214:D215 D217 D219:D221 D223 D225 D228 D230 D232:D233 D235:D236 D238:D239 D241 D243 D245 D247:D248 D250:D251 D255 D257 D259:D27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F23 F25 F28:F29 F32:F33 F35:F40 F42 F45 F47 F49 F51:F52 F56 F58:F59 F62 F65 F68 F70 F72:F74 F76:F77 F79 F81:F83 F85:F86 F88 F92 F94 F96 F98 F100 F102 F104 F107 F109 F111 F113:F114 F116 F118 F120 F122 F125 F127 F129 F131 F133 F135 F137 F139 F141:F142 F144:F145 F147:F148 F150 F153 F155:F156 F158:F161 F164:F166 F168 F170 F172:F174 F177 F180 F182:F184 F186:F187 F190 F192 F195 F198 F201 F203 F205:F206 F209 F211 F214:F215 F217 F219:F221 F223 F225 F228 F230 F232:F233 F235:F236 F238:F239 F241 F243 F245 F247:F248 F250:F251 F255 F257 F259:F273">
      <formula1>0</formula1>
      <formula2>999999999999999</formula2>
    </dataValidation>
    <dataValidation type="list" allowBlank="1" showInputMessage="1" showErrorMessage="1" sqref="L13:L273">
      <formula1>"INR"</formula1>
    </dataValidation>
    <dataValidation allowBlank="1" showInputMessage="1" showErrorMessage="1" promptTitle="Itemcode/Make" prompt="Please enter text" sqref="C13:C273">
      <formula1>0</formula1>
      <formula2>0</formula2>
    </dataValidation>
    <dataValidation type="decimal" allowBlank="1" showInputMessage="1" showErrorMessage="1" errorTitle="Invalid Entry" error="Only Numeric Values are allowed. " sqref="A13:A273">
      <formula1>0</formula1>
      <formula2>999999999999999</formula2>
    </dataValidation>
  </dataValidations>
  <printOptions/>
  <pageMargins left="0.45" right="0.2" top="0.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2" t="s">
        <v>49</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2021-10-29T07:14:55Z</cp:lastPrinted>
  <dcterms:created xsi:type="dcterms:W3CDTF">2009-01-30T06:42:42Z</dcterms:created>
  <dcterms:modified xsi:type="dcterms:W3CDTF">2021-10-29T07:17:10Z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