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<sst xmlns="http://schemas.openxmlformats.org/spreadsheetml/2006/main" count="120" uniqueCount="61">
  <si>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</si>
  <si>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</si>
  <si>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</si>
  <si>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</si>
  <si>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</si>
  <si>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</si>
  <si>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</si>
  <si>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</si>
  <si>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</si>
  <si>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</si>
  <si>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</si>
  <si>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</si>
  <si>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</si>
  <si>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</si>
  <si>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</si>
  <si>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</si>
  <si>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</si>
  <si>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</si>
  <si>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</si>
  <si>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</si>
  <si>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</si>
  <si>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</si>
  <si>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</si>
  <si>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</si>
  <si>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</si>
  <si>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</si>
  <si>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</si>
  <si>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</si>
  <si>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</si>
  <si>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</si>
  <si>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</si>
  <si>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</si>
  <si>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</si>
  <si>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</si>
  <si>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</si>
  <si>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</si>
  <si>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</si>
  <si>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</si>
  <si>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</si>
  <si>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</si>
  <si>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</si>
  <si>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</si>
  <si>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</si>
  <si>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</si>
  <si>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</si>
  <si>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</si>
  <si>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</si>
  <si>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</si>
  <si>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</si>
  <si>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</si>
  <si>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</si>
  <si>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</si>
  <si>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</si>
  <si>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Name of Work: Supply and retrofitting of existing air circuit breakers of 1250 Amp i/c other associated works at ACMS central AC plant IIT Kanpur.</t>
  </si>
  <si>
    <t xml:space="preserve">Tender Inviting Authority: Executive Engineer, IWD IIT Kanpur </t>
  </si>
  <si>
    <t>Supply and retrofitting of existing old and defective 1250 A air circuit breakers (ACBs) of GE make with new 1250 A breakers of approved make including modification of control wiring as per new ACBs and modification/fabrication of power wiring/busbar/panel/door etc. complete as per site requirement as per following details :</t>
  </si>
  <si>
    <t>Supply and installation of 3P 50kA MDO 1250 A ACB make L &amp; T or its Equivalent</t>
  </si>
  <si>
    <t>Modification of control wiring as per new ACBs and modifiation/fabrication of power wiring/busbar/Electrical panel/Door/rail etc. complete as per site requirement including testing and commissioning</t>
  </si>
  <si>
    <t>Item1</t>
  </si>
  <si>
    <t>Lot</t>
  </si>
  <si>
    <t>Contract No:        22 /AC/2021/200          dated 10.11.2021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</si>
</sst>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73" zoomScaleNormal="73" zoomScalePageLayoutView="0" workbookViewId="0" topLeftCell="A1">
      <selection activeCell="M14" sqref="M14"/>
    </sheetView>
  </sheetViews>
  <sheetFormatPr defaultColWidth="9.140625" defaultRowHeight="15"/>
  <cols>
    <col min="1" max="1" width="15.421875" style="58" customWidth="1"/>
    <col min="2" max="2" width="47.8515625" style="58" customWidth="1"/>
    <col min="3" max="3" width="12.281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76" t="str">
        <f>B2&amp;" BoQ"</f>
        <v>Item Rate BoQ</v>
      </c>
      <c r="B1" s="76"/>
      <c r="C1" s="76"/>
      <c r="D1" s="76"/>
      <c r="E1" s="76"/>
      <c r="F1" s="76"/>
      <c r="G1" s="76"/>
      <c r="H1" s="76"/>
      <c r="I1" s="76"/>
      <c r="J1" s="76"/>
      <c r="K1" s="76"/>
      <c r="L1" s="76"/>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7" t="s">
        <v>54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30.75" customHeight="1">
      <c r="A5" s="77" t="s">
        <v>53</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60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10</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61.5" customHeight="1">
      <c r="A8" s="8" t="s">
        <v>49</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61.5" customHeight="1">
      <c r="A9" s="70" t="s">
        <v>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51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50</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108.75" customHeight="1">
      <c r="A13" s="19">
        <v>1</v>
      </c>
      <c r="B13" s="32" t="s">
        <v>55</v>
      </c>
      <c r="C13" s="20" t="s">
        <v>58</v>
      </c>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34</v>
      </c>
      <c r="IG13" s="34" t="s">
        <v>35</v>
      </c>
      <c r="IH13" s="34">
        <v>10</v>
      </c>
      <c r="II13" s="34" t="s">
        <v>36</v>
      </c>
    </row>
    <row r="14" spans="1:243" s="33" customFormat="1" ht="54" customHeight="1">
      <c r="A14" s="19">
        <v>1.01</v>
      </c>
      <c r="B14" s="32" t="s">
        <v>56</v>
      </c>
      <c r="C14" s="20" t="s">
        <v>41</v>
      </c>
      <c r="D14" s="68">
        <v>2</v>
      </c>
      <c r="E14" s="22" t="s">
        <v>37</v>
      </c>
      <c r="F14" s="69">
        <v>100</v>
      </c>
      <c r="G14" s="35"/>
      <c r="H14" s="23"/>
      <c r="I14" s="21" t="s">
        <v>38</v>
      </c>
      <c r="J14" s="24">
        <f>IF(I14="Less(-)",-1,1)</f>
        <v>1</v>
      </c>
      <c r="K14" s="25" t="s">
        <v>46</v>
      </c>
      <c r="L14" s="25" t="s">
        <v>7</v>
      </c>
      <c r="M14" s="67"/>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5">
        <f>total_amount_ba($B$2,$D$2,D14,F14,J14,K14,M14)</f>
        <v>0</v>
      </c>
      <c r="BB14" s="65">
        <f>BA14+SUM(N14:AZ14)</f>
        <v>0</v>
      </c>
      <c r="BC14" s="32" t="str">
        <f>SpellNumber(L14,BB14)</f>
        <v>INR Zero Only</v>
      </c>
      <c r="IE14" s="34">
        <v>1.01</v>
      </c>
      <c r="IF14" s="34" t="s">
        <v>39</v>
      </c>
      <c r="IG14" s="34" t="s">
        <v>35</v>
      </c>
      <c r="IH14" s="34">
        <v>123.223</v>
      </c>
      <c r="II14" s="34" t="s">
        <v>37</v>
      </c>
    </row>
    <row r="15" spans="1:243" s="33" customFormat="1" ht="71.25">
      <c r="A15" s="19">
        <v>1.02</v>
      </c>
      <c r="B15" s="32" t="s">
        <v>57</v>
      </c>
      <c r="C15" s="20" t="s">
        <v>42</v>
      </c>
      <c r="D15" s="68">
        <v>2</v>
      </c>
      <c r="E15" s="22" t="s">
        <v>59</v>
      </c>
      <c r="F15" s="69">
        <v>100</v>
      </c>
      <c r="G15" s="35"/>
      <c r="H15" s="35"/>
      <c r="I15" s="21" t="s">
        <v>38</v>
      </c>
      <c r="J15" s="24">
        <f>IF(I15="Less(-)",-1,1)</f>
        <v>1</v>
      </c>
      <c r="K15" s="25" t="s">
        <v>46</v>
      </c>
      <c r="L15" s="25" t="s">
        <v>7</v>
      </c>
      <c r="M15" s="67"/>
      <c r="N15" s="36"/>
      <c r="O15" s="36"/>
      <c r="P15" s="37"/>
      <c r="Q15" s="36"/>
      <c r="R15" s="36"/>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65">
        <f>total_amount_ba($B$2,$D$2,D15,F15,J15,K15,M15)</f>
        <v>0</v>
      </c>
      <c r="BB15" s="65">
        <f>BA15+SUM(N15:AZ15)</f>
        <v>0</v>
      </c>
      <c r="BC15" s="32" t="str">
        <f>SpellNumber(L15,BB15)</f>
        <v>INR Zero Only</v>
      </c>
      <c r="IE15" s="34">
        <v>1.02</v>
      </c>
      <c r="IF15" s="34" t="s">
        <v>40</v>
      </c>
      <c r="IG15" s="34" t="s">
        <v>41</v>
      </c>
      <c r="IH15" s="34">
        <v>213</v>
      </c>
      <c r="II15" s="34" t="s">
        <v>37</v>
      </c>
    </row>
    <row r="16" spans="1:243" s="33" customFormat="1" ht="33" customHeight="1">
      <c r="A16" s="40" t="s">
        <v>44</v>
      </c>
      <c r="B16" s="41"/>
      <c r="C16" s="42"/>
      <c r="D16" s="43"/>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66">
        <f>SUM(BA13:BA15)</f>
        <v>0</v>
      </c>
      <c r="BB16" s="66">
        <f>SUM(BB13:BB15)</f>
        <v>0</v>
      </c>
      <c r="BC16" s="32" t="str">
        <f>SpellNumber($E$2,BB16)</f>
        <v>INR Zero Only</v>
      </c>
      <c r="IE16" s="34">
        <v>4</v>
      </c>
      <c r="IF16" s="34" t="s">
        <v>40</v>
      </c>
      <c r="IG16" s="34" t="s">
        <v>43</v>
      </c>
      <c r="IH16" s="34">
        <v>10</v>
      </c>
      <c r="II16" s="34" t="s">
        <v>37</v>
      </c>
    </row>
    <row r="17" spans="1:243" s="56" customFormat="1" ht="39" customHeight="1" hidden="1">
      <c r="A17" s="41" t="s">
        <v>48</v>
      </c>
      <c r="B17" s="47"/>
      <c r="C17" s="48"/>
      <c r="D17" s="49"/>
      <c r="E17" s="50" t="s">
        <v>45</v>
      </c>
      <c r="F17" s="63"/>
      <c r="G17" s="51"/>
      <c r="H17" s="52"/>
      <c r="I17" s="52"/>
      <c r="J17" s="52"/>
      <c r="K17" s="53"/>
      <c r="L17" s="54"/>
      <c r="M17" s="55"/>
      <c r="O17" s="33"/>
      <c r="P17" s="33"/>
      <c r="Q17" s="33"/>
      <c r="R17" s="33"/>
      <c r="S17" s="33"/>
      <c r="BA17" s="61">
        <f>IF(ISBLANK(F17),0,IF(E17="Excess (+)",ROUND(BA16+(BA16*F17),2),IF(E17="Less (-)",ROUND(BA16+(BA16*F17*(-1)),2),0)))</f>
        <v>0</v>
      </c>
      <c r="BB17" s="62">
        <f>ROUND(BA17,0)</f>
        <v>0</v>
      </c>
      <c r="BC17" s="32" t="str">
        <f>SpellNumber(L17,BB17)</f>
        <v> Zero Only</v>
      </c>
      <c r="IE17" s="57"/>
      <c r="IF17" s="57"/>
      <c r="IG17" s="57"/>
      <c r="IH17" s="57"/>
      <c r="II17" s="57"/>
    </row>
    <row r="18" spans="1:243" s="56" customFormat="1" ht="51" customHeight="1">
      <c r="A18" s="40" t="s">
        <v>47</v>
      </c>
      <c r="B18" s="40"/>
      <c r="C18" s="73" t="str">
        <f>SpellNumber($E$2,BB16)</f>
        <v>INR Zero Only</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5"/>
      <c r="IE18" s="57"/>
      <c r="IF18" s="57"/>
      <c r="IG18" s="57"/>
      <c r="IH18" s="57"/>
      <c r="II18" s="57"/>
    </row>
    <row r="19" spans="3:243" s="14" customFormat="1" ht="15">
      <c r="C19" s="58"/>
      <c r="D19" s="58"/>
      <c r="E19" s="58"/>
      <c r="F19" s="58"/>
      <c r="G19" s="58"/>
      <c r="H19" s="58"/>
      <c r="I19" s="58"/>
      <c r="J19" s="58"/>
      <c r="K19" s="58"/>
      <c r="L19" s="58"/>
      <c r="M19" s="58"/>
      <c r="O19" s="58"/>
      <c r="BA19" s="58"/>
      <c r="BC19" s="58"/>
      <c r="IE19" s="15"/>
      <c r="IF19" s="15"/>
      <c r="IG19" s="15"/>
      <c r="IH19" s="15"/>
      <c r="II19" s="15"/>
    </row>
  </sheetData>
  <sheetProtection password="EEC8" sheet="1" selectLockedCells="1"/>
  <mergeCells count="8">
    <mergeCell ref="A9:BC9"/>
    <mergeCell ref="C18:BC18"/>
    <mergeCell ref="A1:L1"/>
    <mergeCell ref="A4:BC4"/>
    <mergeCell ref="A5:BC5"/>
    <mergeCell ref="A6:BC6"/>
    <mergeCell ref="A7:BC7"/>
    <mergeCell ref="B8:BC8"/>
  </mergeCells>
  <dataValidations count="21">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2021-11-10T09:52:49Z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