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'BoQ1'!$A$11:$BC$74</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<sst xmlns="http://schemas.openxmlformats.org/spreadsheetml/2006/main" count="535" uniqueCount="196">
  <si>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</si>
  <si>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</si>
  <si>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</si>
  <si>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</si>
  <si>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</si>
  <si>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</si>
  <si>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</si>
  <si>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</si>
  <si>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</si>
  <si>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</si>
  <si>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</si>
  <si>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</si>
  <si>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</si>
  <si>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</si>
  <si>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</si>
  <si>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</si>
  <si>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</si>
  <si>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</si>
  <si>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</si>
  <si>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</si>
  <si>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</si>
  <si>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</si>
  <si>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</si>
  <si>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</si>
  <si>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</si>
  <si>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</si>
  <si>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</si>
  <si>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</si>
  <si>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</si>
  <si>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</si>
  <si>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</si>
  <si>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</si>
  <si>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</si>
  <si>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</si>
  <si>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</si>
  <si>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</si>
  <si>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</si>
  <si>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</si>
  <si>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</si>
  <si>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</si>
  <si>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</si>
  <si>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</si>
  <si>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</si>
  <si>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</si>
  <si>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</si>
  <si>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</si>
  <si>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</si>
  <si>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</si>
  <si>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</si>
  <si>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</si>
  <si>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</si>
  <si>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</si>
  <si>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</si>
  <si>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</si>
  <si>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</si>
  <si>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</si>
  <si>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</si>
  <si>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</si>
  <si>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</si>
  <si>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</si>
  <si>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</si>
  <si>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</si>
  <si>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</si>
  <si>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</si>
  <si>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</si>
  <si>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</si>
  <si>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r>
      <t xml:space="preserve">TOTAL AMOUNT  
           in
     </t>
    </r>
    <r>
      <rPr>
        <b/>
        <sz val="11"/>
        <color indexed="10"/>
        <rFont val="Arial"/>
        <family val="2"/>
      </rPr>
      <t xml:space="preserve"> Rs.      P</t>
    </r>
  </si>
  <si>
    <t>Tender Inviting Authority: Superintending Engineer, IWD, IIT, Kanpur</t>
  </si>
  <si>
    <t>Two or more coats on new work</t>
  </si>
  <si>
    <t>MINOR CIVIL MAINTENANCE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</si>
  <si>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</si>
  <si>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</si>
  <si>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</si>
  <si>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</si>
  <si>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</si>
  <si>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DISMANTLING AND DEMOLISHING</t>
  </si>
  <si>
    <t>SANITARY INSTALLATIONS</t>
  </si>
  <si>
    <t>Providing and fixing 600x450 mm beveled edge mirror of superior glass (of approved quality) complete with 6 mm thick hard board ground fixed to wooden cleats with C.P. brass screws and washers complete.</t>
  </si>
  <si>
    <t>WATER SUPPLY</t>
  </si>
  <si>
    <t>15 mm nominal bore</t>
  </si>
  <si>
    <t>Providing and fixing C.P. brass long body bib cock of approved quality conforming to IS standards and weighing not less than 690 gms.</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</si>
  <si>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</si>
  <si>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</si>
  <si>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</si>
  <si>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</si>
  <si>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</si>
  <si>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</si>
  <si>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</si>
  <si>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</si>
  <si>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</si>
  <si>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</si>
  <si>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</si>
  <si>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</si>
  <si>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</si>
  <si>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</si>
  <si>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</si>
  <si>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</si>
  <si>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</si>
  <si>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</si>
  <si>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</si>
  <si>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</si>
  <si>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</si>
  <si>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</si>
  <si>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</si>
  <si>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</si>
  <si>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</si>
  <si>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</si>
  <si>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</si>
  <si>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</si>
  <si>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</si>
  <si>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</si>
  <si>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</si>
  <si>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</si>
  <si>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</si>
  <si>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</si>
  <si>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</si>
  <si>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</si>
  <si>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</si>
  <si>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</si>
  <si>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</si>
  <si>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</si>
  <si>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</si>
  <si>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</si>
  <si>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</si>
  <si>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</si>
  <si>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</si>
  <si>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</si>
  <si>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</si>
  <si>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</si>
  <si>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</si>
  <si>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</si>
  <si>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</si>
  <si>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</si>
  <si>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</si>
  <si>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100 mm</t>
  </si>
  <si>
    <t>FLOORING</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</si>
  <si>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</si>
  <si>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</si>
  <si>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</si>
  <si>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</si>
  <si>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</si>
  <si>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</si>
  <si>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</si>
  <si>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</si>
  <si>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</si>
  <si>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</si>
  <si>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</si>
  <si>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</si>
  <si>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</si>
  <si>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collar :</t>
  </si>
  <si>
    <t>Providing lead caulked joints to sand cast iron/centrifugally cast (spun) iron pipes and fittings of diameter :</t>
  </si>
  <si>
    <t>Providing and fixing uplasticised PVC connection pipe with brass unions :</t>
  </si>
  <si>
    <t>45 cm length</t>
  </si>
  <si>
    <t>Providing and fixing C.P. brass bib cock of approved quality conforming to IS:8931 :</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</si>
  <si>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</si>
  <si>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</si>
  <si>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</si>
  <si>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</si>
  <si>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</si>
  <si>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</si>
  <si>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</si>
  <si>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</si>
  <si>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Cum</t>
  </si>
  <si>
    <t>Each</t>
  </si>
  <si>
    <t>1.1.1</t>
  </si>
  <si>
    <t>Providing and laying Ceramic glazed floor tiles of size 300x300 mm (thickness to be specified by the manufacturer), of 1st quality conforming to IS : 15622, of approved make, in all colours, shades, except White, Ivory, Grey, Fume Red Brown, laid on 20 mm thick bed of cement mortar 1:4 (1 Cement : 4 Coarse sand), jointing with grey cement slurry @ 3.3 kg/ sq.m including pointing the joints with white cement and matching pigments etc., complete.</t>
  </si>
  <si>
    <t>3.1.1</t>
  </si>
  <si>
    <t>White washing with lime to give an even shade :</t>
  </si>
  <si>
    <t>3.3.1</t>
  </si>
  <si>
    <t>Old work (two or more coats)</t>
  </si>
  <si>
    <t>Distempering with 1st quality acrylic distember (Ready mix) having VOC content less than 50 grams/ litre  of approved brand and manufacture to give an even shade :</t>
  </si>
  <si>
    <t>3.5.1</t>
  </si>
  <si>
    <t>Old work (one or more coats)</t>
  </si>
  <si>
    <t>3.7.1</t>
  </si>
  <si>
    <t>4.1.1</t>
  </si>
  <si>
    <t>4.1.2</t>
  </si>
  <si>
    <t>5.1.1</t>
  </si>
  <si>
    <t>5.2.1</t>
  </si>
  <si>
    <t>5.5.1</t>
  </si>
  <si>
    <t>5.7.1</t>
  </si>
  <si>
    <t>5.7.1.1</t>
  </si>
  <si>
    <t>Sand cast iron S&amp;S as per IS - 1729</t>
  </si>
  <si>
    <t>5.8.1</t>
  </si>
  <si>
    <t>6.1.1</t>
  </si>
  <si>
    <t>6.1.1.1</t>
  </si>
  <si>
    <t>6.2.1</t>
  </si>
  <si>
    <t>6.3.1</t>
  </si>
  <si>
    <t>Providing and fixing C.P. brass angle valve for basin mixer and geyser points of approved quality conforming to IS:8931</t>
  </si>
  <si>
    <t>6.4.1</t>
  </si>
  <si>
    <t>15mm nominal bore</t>
  </si>
  <si>
    <t>NEW TECHNOLOGIES AND MATERIALS</t>
  </si>
  <si>
    <t>Providing, mixing and applying bonding coat of approved adhesive on chipped portion of RCC as per  specifications and direction of Engineer-In-charge complete in all respect.</t>
  </si>
  <si>
    <t>7.1.1</t>
  </si>
  <si>
    <t>Epoxy bonding adhesive having coverage 2.20 sqm/kg of approved make</t>
  </si>
  <si>
    <t>Contract No:   20/Civil/D2/2021-22/02</t>
  </si>
  <si>
    <t>Name of Work: Setting right of vacant house no 345.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</si>
</sst>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4"/>
  <sheetViews>
    <sheetView showGridLines="0" zoomScale="85" zoomScaleNormal="85" zoomScalePageLayoutView="0" workbookViewId="0" topLeftCell="A1">
      <selection activeCell="BE81" sqref="BE8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67</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195</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194</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131</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131</v>
      </c>
      <c r="IC13" s="22" t="s">
        <v>55</v>
      </c>
      <c r="IE13" s="23"/>
      <c r="IF13" s="23" t="s">
        <v>34</v>
      </c>
      <c r="IG13" s="23" t="s">
        <v>35</v>
      </c>
      <c r="IH13" s="23">
        <v>10</v>
      </c>
      <c r="II13" s="23" t="s">
        <v>36</v>
      </c>
    </row>
    <row r="14" spans="1:243" s="22" customFormat="1" ht="71.25">
      <c r="A14" s="59">
        <v>1.01</v>
      </c>
      <c r="B14" s="64" t="s">
        <v>132</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1.1</v>
      </c>
      <c r="IB14" s="22" t="s">
        <v>132</v>
      </c>
      <c r="IC14" s="22" t="s">
        <v>56</v>
      </c>
      <c r="IE14" s="23"/>
      <c r="IF14" s="23" t="s">
        <v>40</v>
      </c>
      <c r="IG14" s="23" t="s">
        <v>35</v>
      </c>
      <c r="IH14" s="23">
        <v>123.223</v>
      </c>
      <c r="II14" s="23" t="s">
        <v>37</v>
      </c>
    </row>
    <row r="15" spans="1:243" s="22" customFormat="1" ht="71.25">
      <c r="A15" s="59">
        <v>1.02</v>
      </c>
      <c r="B15" s="60" t="s">
        <v>133</v>
      </c>
      <c r="C15" s="39" t="s">
        <v>57</v>
      </c>
      <c r="D15" s="61">
        <v>0.03</v>
      </c>
      <c r="E15" s="62" t="s">
        <v>64</v>
      </c>
      <c r="F15" s="63">
        <v>5952.3</v>
      </c>
      <c r="G15" s="40"/>
      <c r="H15" s="24"/>
      <c r="I15" s="47" t="s">
        <v>38</v>
      </c>
      <c r="J15" s="48">
        <f aca="true" t="shared" si="0" ref="J15:J44">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44">ROUND(total_amount_ba($B$2,$D$2,D15,F15,J15,K15,M15),0)</f>
        <v>179</v>
      </c>
      <c r="BB15" s="54">
        <f aca="true" t="shared" si="2" ref="BB15:BB44">BA15+SUM(N15:AZ15)</f>
        <v>179</v>
      </c>
      <c r="BC15" s="50" t="str">
        <f aca="true" t="shared" si="3" ref="BC15:BC44">SpellNumber(L15,BB15)</f>
        <v>INR  One Hundred &amp; Seventy Nine  Only</v>
      </c>
      <c r="IA15" s="22" t="s">
        <v>164</v>
      </c>
      <c r="IB15" s="22" t="s">
        <v>133</v>
      </c>
      <c r="IC15" s="22" t="s">
        <v>57</v>
      </c>
      <c r="ID15" s="22">
        <v>0.03</v>
      </c>
      <c r="IE15" s="23" t="s">
        <v>64</v>
      </c>
      <c r="IF15" s="23" t="s">
        <v>41</v>
      </c>
      <c r="IG15" s="23" t="s">
        <v>42</v>
      </c>
      <c r="IH15" s="23">
        <v>213</v>
      </c>
      <c r="II15" s="23" t="s">
        <v>37</v>
      </c>
    </row>
    <row r="16" spans="1:243" s="22" customFormat="1" ht="20.25" customHeight="1">
      <c r="A16" s="59">
        <v>2</v>
      </c>
      <c r="B16" s="60" t="s">
        <v>135</v>
      </c>
      <c r="C16" s="39" t="s">
        <v>81</v>
      </c>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A16" s="22">
        <v>2</v>
      </c>
      <c r="IB16" s="22" t="s">
        <v>135</v>
      </c>
      <c r="IC16" s="22" t="s">
        <v>81</v>
      </c>
      <c r="IE16" s="23"/>
      <c r="IF16" s="23"/>
      <c r="IG16" s="23"/>
      <c r="IH16" s="23"/>
      <c r="II16" s="23"/>
    </row>
    <row r="17" spans="1:243" s="22" customFormat="1" ht="199.5">
      <c r="A17" s="59">
        <v>2.01</v>
      </c>
      <c r="B17" s="60" t="s">
        <v>165</v>
      </c>
      <c r="C17" s="39" t="s">
        <v>58</v>
      </c>
      <c r="D17" s="61">
        <v>3.75</v>
      </c>
      <c r="E17" s="62" t="s">
        <v>52</v>
      </c>
      <c r="F17" s="63">
        <v>873.91</v>
      </c>
      <c r="G17" s="40"/>
      <c r="H17" s="24"/>
      <c r="I17" s="47" t="s">
        <v>38</v>
      </c>
      <c r="J17" s="48">
        <f t="shared" si="0"/>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 t="shared" si="1"/>
        <v>3277</v>
      </c>
      <c r="BB17" s="54">
        <f t="shared" si="2"/>
        <v>3277</v>
      </c>
      <c r="BC17" s="50" t="str">
        <f t="shared" si="3"/>
        <v>INR  Three Thousand Two Hundred &amp; Seventy Seven  Only</v>
      </c>
      <c r="IA17" s="22">
        <v>2.1</v>
      </c>
      <c r="IB17" s="22" t="s">
        <v>165</v>
      </c>
      <c r="IC17" s="22" t="s">
        <v>58</v>
      </c>
      <c r="ID17" s="22">
        <v>3.75</v>
      </c>
      <c r="IE17" s="23" t="s">
        <v>52</v>
      </c>
      <c r="IF17" s="23"/>
      <c r="IG17" s="23"/>
      <c r="IH17" s="23"/>
      <c r="II17" s="23"/>
    </row>
    <row r="18" spans="1:243" s="22" customFormat="1" ht="15.75">
      <c r="A18" s="59">
        <v>3</v>
      </c>
      <c r="B18" s="60" t="s">
        <v>53</v>
      </c>
      <c r="C18" s="39" t="s">
        <v>82</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4"/>
      <c r="IA18" s="22">
        <v>3</v>
      </c>
      <c r="IB18" s="22" t="s">
        <v>53</v>
      </c>
      <c r="IC18" s="22" t="s">
        <v>82</v>
      </c>
      <c r="IE18" s="23"/>
      <c r="IF18" s="23"/>
      <c r="IG18" s="23"/>
      <c r="IH18" s="23"/>
      <c r="II18" s="23"/>
    </row>
    <row r="19" spans="1:243" s="22" customFormat="1" ht="90.75" customHeight="1">
      <c r="A19" s="59">
        <v>3.01</v>
      </c>
      <c r="B19" s="60" t="s">
        <v>70</v>
      </c>
      <c r="C19" s="39" t="s">
        <v>83</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A19" s="22">
        <v>3.1</v>
      </c>
      <c r="IB19" s="22" t="s">
        <v>70</v>
      </c>
      <c r="IC19" s="22" t="s">
        <v>83</v>
      </c>
      <c r="IE19" s="23"/>
      <c r="IF19" s="23"/>
      <c r="IG19" s="23"/>
      <c r="IH19" s="23"/>
      <c r="II19" s="23"/>
    </row>
    <row r="20" spans="1:243" s="22" customFormat="1" ht="27.75" customHeight="1">
      <c r="A20" s="59">
        <v>3.02</v>
      </c>
      <c r="B20" s="60" t="s">
        <v>68</v>
      </c>
      <c r="C20" s="39" t="s">
        <v>59</v>
      </c>
      <c r="D20" s="61">
        <v>46.3</v>
      </c>
      <c r="E20" s="62" t="s">
        <v>52</v>
      </c>
      <c r="F20" s="63">
        <v>76.41</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3538</v>
      </c>
      <c r="BB20" s="54">
        <f t="shared" si="2"/>
        <v>3538</v>
      </c>
      <c r="BC20" s="50" t="str">
        <f t="shared" si="3"/>
        <v>INR  Three Thousand Five Hundred &amp; Thirty Eight  Only</v>
      </c>
      <c r="IA20" s="22" t="s">
        <v>166</v>
      </c>
      <c r="IB20" s="22" t="s">
        <v>68</v>
      </c>
      <c r="IC20" s="22" t="s">
        <v>59</v>
      </c>
      <c r="ID20" s="22">
        <v>46.3</v>
      </c>
      <c r="IE20" s="23" t="s">
        <v>52</v>
      </c>
      <c r="IF20" s="23" t="s">
        <v>34</v>
      </c>
      <c r="IG20" s="23" t="s">
        <v>43</v>
      </c>
      <c r="IH20" s="23">
        <v>10</v>
      </c>
      <c r="II20" s="23" t="s">
        <v>37</v>
      </c>
    </row>
    <row r="21" spans="1:243" s="22" customFormat="1" ht="85.5">
      <c r="A21" s="59">
        <v>3.03</v>
      </c>
      <c r="B21" s="60" t="s">
        <v>72</v>
      </c>
      <c r="C21" s="39" t="s">
        <v>84</v>
      </c>
      <c r="D21" s="61">
        <v>46.3</v>
      </c>
      <c r="E21" s="62" t="s">
        <v>52</v>
      </c>
      <c r="F21" s="63">
        <v>100.96</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4674</v>
      </c>
      <c r="BB21" s="54">
        <f t="shared" si="2"/>
        <v>4674</v>
      </c>
      <c r="BC21" s="50" t="str">
        <f t="shared" si="3"/>
        <v>INR  Four Thousand Six Hundred &amp; Seventy Four  Only</v>
      </c>
      <c r="IA21" s="22">
        <v>3.2</v>
      </c>
      <c r="IB21" s="22" t="s">
        <v>72</v>
      </c>
      <c r="IC21" s="22" t="s">
        <v>84</v>
      </c>
      <c r="ID21" s="22">
        <v>46.3</v>
      </c>
      <c r="IE21" s="23" t="s">
        <v>52</v>
      </c>
      <c r="IF21" s="23"/>
      <c r="IG21" s="23"/>
      <c r="IH21" s="23"/>
      <c r="II21" s="23"/>
    </row>
    <row r="22" spans="1:243" s="22" customFormat="1" ht="28.5">
      <c r="A22" s="59">
        <v>3.04</v>
      </c>
      <c r="B22" s="60" t="s">
        <v>167</v>
      </c>
      <c r="C22" s="39" t="s">
        <v>60</v>
      </c>
      <c r="D22" s="72"/>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4"/>
      <c r="IA22" s="22">
        <v>3.3</v>
      </c>
      <c r="IB22" s="22" t="s">
        <v>167</v>
      </c>
      <c r="IC22" s="22" t="s">
        <v>60</v>
      </c>
      <c r="IE22" s="23"/>
      <c r="IF22" s="23" t="s">
        <v>40</v>
      </c>
      <c r="IG22" s="23" t="s">
        <v>35</v>
      </c>
      <c r="IH22" s="23">
        <v>123.223</v>
      </c>
      <c r="II22" s="23" t="s">
        <v>37</v>
      </c>
    </row>
    <row r="23" spans="1:243" s="22" customFormat="1" ht="28.5">
      <c r="A23" s="59">
        <v>3.05</v>
      </c>
      <c r="B23" s="60" t="s">
        <v>169</v>
      </c>
      <c r="C23" s="39" t="s">
        <v>85</v>
      </c>
      <c r="D23" s="61">
        <v>96.52</v>
      </c>
      <c r="E23" s="62" t="s">
        <v>52</v>
      </c>
      <c r="F23" s="63">
        <v>14.68</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1417</v>
      </c>
      <c r="BB23" s="54">
        <f t="shared" si="2"/>
        <v>1417</v>
      </c>
      <c r="BC23" s="50" t="str">
        <f t="shared" si="3"/>
        <v>INR  One Thousand Four Hundred &amp; Seventeen  Only</v>
      </c>
      <c r="IA23" s="22" t="s">
        <v>168</v>
      </c>
      <c r="IB23" s="22" t="s">
        <v>169</v>
      </c>
      <c r="IC23" s="22" t="s">
        <v>85</v>
      </c>
      <c r="ID23" s="22">
        <v>96.52</v>
      </c>
      <c r="IE23" s="23" t="s">
        <v>52</v>
      </c>
      <c r="IF23" s="23" t="s">
        <v>44</v>
      </c>
      <c r="IG23" s="23" t="s">
        <v>45</v>
      </c>
      <c r="IH23" s="23">
        <v>10</v>
      </c>
      <c r="II23" s="23" t="s">
        <v>37</v>
      </c>
    </row>
    <row r="24" spans="1:243" s="22" customFormat="1" ht="71.25">
      <c r="A24" s="59">
        <v>3.06</v>
      </c>
      <c r="B24" s="60" t="s">
        <v>136</v>
      </c>
      <c r="C24" s="39" t="s">
        <v>86</v>
      </c>
      <c r="D24" s="61">
        <v>96.52</v>
      </c>
      <c r="E24" s="62" t="s">
        <v>52</v>
      </c>
      <c r="F24" s="63">
        <v>12.45</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1202</v>
      </c>
      <c r="BB24" s="54">
        <f t="shared" si="2"/>
        <v>1202</v>
      </c>
      <c r="BC24" s="50" t="str">
        <f t="shared" si="3"/>
        <v>INR  One Thousand Two Hundred &amp; Two  Only</v>
      </c>
      <c r="IA24" s="22">
        <v>3.4</v>
      </c>
      <c r="IB24" s="22" t="s">
        <v>136</v>
      </c>
      <c r="IC24" s="22" t="s">
        <v>86</v>
      </c>
      <c r="ID24" s="22">
        <v>96.52</v>
      </c>
      <c r="IE24" s="23" t="s">
        <v>52</v>
      </c>
      <c r="IF24" s="23"/>
      <c r="IG24" s="23"/>
      <c r="IH24" s="23"/>
      <c r="II24" s="23"/>
    </row>
    <row r="25" spans="1:243" s="22" customFormat="1" ht="71.25">
      <c r="A25" s="59">
        <v>3.07</v>
      </c>
      <c r="B25" s="60" t="s">
        <v>170</v>
      </c>
      <c r="C25" s="39" t="s">
        <v>87</v>
      </c>
      <c r="D25" s="72"/>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4"/>
      <c r="IA25" s="22">
        <v>3.5</v>
      </c>
      <c r="IB25" s="22" t="s">
        <v>170</v>
      </c>
      <c r="IC25" s="22" t="s">
        <v>87</v>
      </c>
      <c r="IE25" s="23"/>
      <c r="IF25" s="23" t="s">
        <v>41</v>
      </c>
      <c r="IG25" s="23" t="s">
        <v>42</v>
      </c>
      <c r="IH25" s="23">
        <v>213</v>
      </c>
      <c r="II25" s="23" t="s">
        <v>37</v>
      </c>
    </row>
    <row r="26" spans="1:243" s="22" customFormat="1" ht="28.5">
      <c r="A26" s="59">
        <v>3.08</v>
      </c>
      <c r="B26" s="60" t="s">
        <v>172</v>
      </c>
      <c r="C26" s="39" t="s">
        <v>88</v>
      </c>
      <c r="D26" s="61">
        <v>235</v>
      </c>
      <c r="E26" s="62" t="s">
        <v>52</v>
      </c>
      <c r="F26" s="63">
        <v>47.61</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11188</v>
      </c>
      <c r="BB26" s="54">
        <f t="shared" si="2"/>
        <v>11188</v>
      </c>
      <c r="BC26" s="50" t="str">
        <f t="shared" si="3"/>
        <v>INR  Eleven Thousand One Hundred &amp; Eighty Eight  Only</v>
      </c>
      <c r="IA26" s="22" t="s">
        <v>171</v>
      </c>
      <c r="IB26" s="22" t="s">
        <v>172</v>
      </c>
      <c r="IC26" s="22" t="s">
        <v>88</v>
      </c>
      <c r="ID26" s="22">
        <v>235</v>
      </c>
      <c r="IE26" s="23" t="s">
        <v>52</v>
      </c>
      <c r="IF26" s="23"/>
      <c r="IG26" s="23"/>
      <c r="IH26" s="23"/>
      <c r="II26" s="23"/>
    </row>
    <row r="27" spans="1:243" s="22" customFormat="1" ht="85.5">
      <c r="A27" s="59">
        <v>3.09</v>
      </c>
      <c r="B27" s="60" t="s">
        <v>73</v>
      </c>
      <c r="C27" s="39" t="s">
        <v>89</v>
      </c>
      <c r="D27" s="61">
        <v>46.3</v>
      </c>
      <c r="E27" s="62" t="s">
        <v>52</v>
      </c>
      <c r="F27" s="63">
        <v>16</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741</v>
      </c>
      <c r="BB27" s="54">
        <f t="shared" si="2"/>
        <v>741</v>
      </c>
      <c r="BC27" s="50" t="str">
        <f t="shared" si="3"/>
        <v>INR  Seven Hundred &amp; Forty One  Only</v>
      </c>
      <c r="IA27" s="22">
        <v>3.6</v>
      </c>
      <c r="IB27" s="22" t="s">
        <v>73</v>
      </c>
      <c r="IC27" s="22" t="s">
        <v>89</v>
      </c>
      <c r="ID27" s="22">
        <v>46.3</v>
      </c>
      <c r="IE27" s="23" t="s">
        <v>52</v>
      </c>
      <c r="IF27" s="23"/>
      <c r="IG27" s="23"/>
      <c r="IH27" s="23"/>
      <c r="II27" s="23"/>
    </row>
    <row r="28" spans="1:243" s="22" customFormat="1" ht="57">
      <c r="A28" s="59">
        <v>3.1</v>
      </c>
      <c r="B28" s="60" t="s">
        <v>71</v>
      </c>
      <c r="C28" s="39" t="s">
        <v>90</v>
      </c>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4"/>
      <c r="IA28" s="22">
        <v>3.7</v>
      </c>
      <c r="IB28" s="22" t="s">
        <v>71</v>
      </c>
      <c r="IC28" s="22" t="s">
        <v>90</v>
      </c>
      <c r="IE28" s="23"/>
      <c r="IF28" s="23"/>
      <c r="IG28" s="23"/>
      <c r="IH28" s="23"/>
      <c r="II28" s="23"/>
    </row>
    <row r="29" spans="1:243" s="22" customFormat="1" ht="28.5">
      <c r="A29" s="59">
        <v>3.11</v>
      </c>
      <c r="B29" s="60" t="s">
        <v>74</v>
      </c>
      <c r="C29" s="39" t="s">
        <v>91</v>
      </c>
      <c r="D29" s="61">
        <v>97.61</v>
      </c>
      <c r="E29" s="62" t="s">
        <v>52</v>
      </c>
      <c r="F29" s="63">
        <v>70.1</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6842</v>
      </c>
      <c r="BB29" s="54">
        <f t="shared" si="2"/>
        <v>6842</v>
      </c>
      <c r="BC29" s="50" t="str">
        <f t="shared" si="3"/>
        <v>INR  Six Thousand Eight Hundred &amp; Forty Two  Only</v>
      </c>
      <c r="IA29" s="22" t="s">
        <v>173</v>
      </c>
      <c r="IB29" s="22" t="s">
        <v>74</v>
      </c>
      <c r="IC29" s="22" t="s">
        <v>91</v>
      </c>
      <c r="ID29" s="22">
        <v>97.61</v>
      </c>
      <c r="IE29" s="23" t="s">
        <v>52</v>
      </c>
      <c r="IF29" s="23"/>
      <c r="IG29" s="23"/>
      <c r="IH29" s="23"/>
      <c r="II29" s="23"/>
    </row>
    <row r="30" spans="1:243" s="22" customFormat="1" ht="15.75">
      <c r="A30" s="59">
        <v>4</v>
      </c>
      <c r="B30" s="60" t="s">
        <v>75</v>
      </c>
      <c r="C30" s="39" t="s">
        <v>61</v>
      </c>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4"/>
      <c r="IA30" s="22">
        <v>4</v>
      </c>
      <c r="IB30" s="22" t="s">
        <v>75</v>
      </c>
      <c r="IC30" s="22" t="s">
        <v>61</v>
      </c>
      <c r="IE30" s="23"/>
      <c r="IF30" s="23"/>
      <c r="IG30" s="23"/>
      <c r="IH30" s="23"/>
      <c r="II30" s="23"/>
    </row>
    <row r="31" spans="1:243" s="22" customFormat="1" ht="71.25">
      <c r="A31" s="59">
        <v>4.01</v>
      </c>
      <c r="B31" s="60" t="s">
        <v>137</v>
      </c>
      <c r="C31" s="39" t="s">
        <v>92</v>
      </c>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IA31" s="22">
        <v>4.1</v>
      </c>
      <c r="IB31" s="22" t="s">
        <v>137</v>
      </c>
      <c r="IC31" s="22" t="s">
        <v>92</v>
      </c>
      <c r="IE31" s="23"/>
      <c r="IF31" s="23"/>
      <c r="IG31" s="23"/>
      <c r="IH31" s="23"/>
      <c r="II31" s="23"/>
    </row>
    <row r="32" spans="1:243" s="22" customFormat="1" ht="28.5">
      <c r="A32" s="59">
        <v>4.02</v>
      </c>
      <c r="B32" s="60" t="s">
        <v>138</v>
      </c>
      <c r="C32" s="39" t="s">
        <v>93</v>
      </c>
      <c r="D32" s="61">
        <v>0.12</v>
      </c>
      <c r="E32" s="62" t="s">
        <v>64</v>
      </c>
      <c r="F32" s="63">
        <v>1523.41</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183</v>
      </c>
      <c r="BB32" s="54">
        <f t="shared" si="2"/>
        <v>183</v>
      </c>
      <c r="BC32" s="50" t="str">
        <f t="shared" si="3"/>
        <v>INR  One Hundred &amp; Eighty Three  Only</v>
      </c>
      <c r="IA32" s="22" t="s">
        <v>174</v>
      </c>
      <c r="IB32" s="22" t="s">
        <v>138</v>
      </c>
      <c r="IC32" s="22" t="s">
        <v>93</v>
      </c>
      <c r="ID32" s="22">
        <v>0.12</v>
      </c>
      <c r="IE32" s="23" t="s">
        <v>64</v>
      </c>
      <c r="IF32" s="23"/>
      <c r="IG32" s="23"/>
      <c r="IH32" s="23"/>
      <c r="II32" s="23"/>
    </row>
    <row r="33" spans="1:243" s="22" customFormat="1" ht="31.5" customHeight="1">
      <c r="A33" s="59">
        <v>4.03</v>
      </c>
      <c r="B33" s="60" t="s">
        <v>139</v>
      </c>
      <c r="C33" s="39" t="s">
        <v>94</v>
      </c>
      <c r="D33" s="61">
        <v>0.3</v>
      </c>
      <c r="E33" s="62" t="s">
        <v>64</v>
      </c>
      <c r="F33" s="63">
        <v>940.64</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282</v>
      </c>
      <c r="BB33" s="54">
        <f t="shared" si="2"/>
        <v>282</v>
      </c>
      <c r="BC33" s="50" t="str">
        <f t="shared" si="3"/>
        <v>INR  Two Hundred &amp; Eighty Two  Only</v>
      </c>
      <c r="IA33" s="22" t="s">
        <v>175</v>
      </c>
      <c r="IB33" s="22" t="s">
        <v>139</v>
      </c>
      <c r="IC33" s="22" t="s">
        <v>94</v>
      </c>
      <c r="ID33" s="22">
        <v>0.3</v>
      </c>
      <c r="IE33" s="23" t="s">
        <v>64</v>
      </c>
      <c r="IF33" s="23"/>
      <c r="IG33" s="23"/>
      <c r="IH33" s="23"/>
      <c r="II33" s="23"/>
    </row>
    <row r="34" spans="1:243" s="22" customFormat="1" ht="64.5" customHeight="1">
      <c r="A34" s="59">
        <v>4.04</v>
      </c>
      <c r="B34" s="60" t="s">
        <v>140</v>
      </c>
      <c r="C34" s="39" t="s">
        <v>95</v>
      </c>
      <c r="D34" s="61">
        <v>0.75</v>
      </c>
      <c r="E34" s="62" t="s">
        <v>52</v>
      </c>
      <c r="F34" s="63">
        <v>34.19</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26</v>
      </c>
      <c r="BB34" s="54">
        <f t="shared" si="2"/>
        <v>26</v>
      </c>
      <c r="BC34" s="50" t="str">
        <f t="shared" si="3"/>
        <v>INR  Twenty Six Only</v>
      </c>
      <c r="IA34" s="22">
        <v>4.2</v>
      </c>
      <c r="IB34" s="22" t="s">
        <v>140</v>
      </c>
      <c r="IC34" s="22" t="s">
        <v>95</v>
      </c>
      <c r="ID34" s="22">
        <v>0.75</v>
      </c>
      <c r="IE34" s="23" t="s">
        <v>52</v>
      </c>
      <c r="IF34" s="23"/>
      <c r="IG34" s="23"/>
      <c r="IH34" s="23"/>
      <c r="II34" s="23"/>
    </row>
    <row r="35" spans="1:243" s="22" customFormat="1" ht="19.5" customHeight="1">
      <c r="A35" s="59">
        <v>5</v>
      </c>
      <c r="B35" s="60" t="s">
        <v>76</v>
      </c>
      <c r="C35" s="39" t="s">
        <v>96</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22">
        <v>5</v>
      </c>
      <c r="IB35" s="22" t="s">
        <v>76</v>
      </c>
      <c r="IC35" s="22" t="s">
        <v>96</v>
      </c>
      <c r="IE35" s="23"/>
      <c r="IF35" s="23"/>
      <c r="IG35" s="23"/>
      <c r="IH35" s="23"/>
      <c r="II35" s="23"/>
    </row>
    <row r="36" spans="1:243" s="22" customFormat="1" ht="30.75" customHeight="1">
      <c r="A36" s="59">
        <v>5.01</v>
      </c>
      <c r="B36" s="60" t="s">
        <v>141</v>
      </c>
      <c r="C36" s="39" t="s">
        <v>97</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4"/>
      <c r="IA36" s="22">
        <v>5.1</v>
      </c>
      <c r="IB36" s="22" t="s">
        <v>141</v>
      </c>
      <c r="IC36" s="22" t="s">
        <v>97</v>
      </c>
      <c r="IE36" s="23"/>
      <c r="IF36" s="23"/>
      <c r="IG36" s="23"/>
      <c r="IH36" s="23"/>
      <c r="II36" s="23"/>
    </row>
    <row r="37" spans="1:243" s="22" customFormat="1" ht="42.75">
      <c r="A37" s="59">
        <v>5.02</v>
      </c>
      <c r="B37" s="60" t="s">
        <v>142</v>
      </c>
      <c r="C37" s="39" t="s">
        <v>62</v>
      </c>
      <c r="D37" s="61">
        <v>1</v>
      </c>
      <c r="E37" s="62" t="s">
        <v>65</v>
      </c>
      <c r="F37" s="63">
        <v>4753.61</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 t="shared" si="1"/>
        <v>4754</v>
      </c>
      <c r="BB37" s="54">
        <f t="shared" si="2"/>
        <v>4754</v>
      </c>
      <c r="BC37" s="50" t="str">
        <f t="shared" si="3"/>
        <v>INR  Four Thousand Seven Hundred &amp; Fifty Four  Only</v>
      </c>
      <c r="IA37" s="22" t="s">
        <v>176</v>
      </c>
      <c r="IB37" s="22" t="s">
        <v>142</v>
      </c>
      <c r="IC37" s="22" t="s">
        <v>62</v>
      </c>
      <c r="ID37" s="22">
        <v>1</v>
      </c>
      <c r="IE37" s="23" t="s">
        <v>65</v>
      </c>
      <c r="IF37" s="23"/>
      <c r="IG37" s="23"/>
      <c r="IH37" s="23"/>
      <c r="II37" s="23"/>
    </row>
    <row r="38" spans="1:243" s="22" customFormat="1" ht="130.5" customHeight="1">
      <c r="A38" s="63">
        <v>5.03</v>
      </c>
      <c r="B38" s="60" t="s">
        <v>143</v>
      </c>
      <c r="C38" s="39" t="s">
        <v>63</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22">
        <v>5.2</v>
      </c>
      <c r="IB38" s="22" t="s">
        <v>143</v>
      </c>
      <c r="IC38" s="22" t="s">
        <v>63</v>
      </c>
      <c r="IE38" s="23"/>
      <c r="IF38" s="23"/>
      <c r="IG38" s="23"/>
      <c r="IH38" s="23"/>
      <c r="II38" s="23"/>
    </row>
    <row r="39" spans="1:243" s="22" customFormat="1" ht="28.5">
      <c r="A39" s="59">
        <v>5.04</v>
      </c>
      <c r="B39" s="60" t="s">
        <v>144</v>
      </c>
      <c r="C39" s="39" t="s">
        <v>98</v>
      </c>
      <c r="D39" s="61">
        <v>1</v>
      </c>
      <c r="E39" s="62" t="s">
        <v>65</v>
      </c>
      <c r="F39" s="63">
        <v>4612.84</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4613</v>
      </c>
      <c r="BB39" s="54">
        <f t="shared" si="2"/>
        <v>4613</v>
      </c>
      <c r="BC39" s="50" t="str">
        <f t="shared" si="3"/>
        <v>INR  Four Thousand Six Hundred &amp; Thirteen  Only</v>
      </c>
      <c r="IA39" s="22" t="s">
        <v>177</v>
      </c>
      <c r="IB39" s="22" t="s">
        <v>144</v>
      </c>
      <c r="IC39" s="22" t="s">
        <v>98</v>
      </c>
      <c r="ID39" s="22">
        <v>1</v>
      </c>
      <c r="IE39" s="23" t="s">
        <v>65</v>
      </c>
      <c r="IF39" s="23"/>
      <c r="IG39" s="23"/>
      <c r="IH39" s="23"/>
      <c r="II39" s="23"/>
    </row>
    <row r="40" spans="1:243" s="22" customFormat="1" ht="48" customHeight="1">
      <c r="A40" s="59">
        <v>5.05</v>
      </c>
      <c r="B40" s="60" t="s">
        <v>145</v>
      </c>
      <c r="C40" s="39" t="s">
        <v>99</v>
      </c>
      <c r="D40" s="61">
        <v>2</v>
      </c>
      <c r="E40" s="62" t="s">
        <v>65</v>
      </c>
      <c r="F40" s="63">
        <v>774.26</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1549</v>
      </c>
      <c r="BB40" s="54">
        <f t="shared" si="2"/>
        <v>1549</v>
      </c>
      <c r="BC40" s="50" t="str">
        <f t="shared" si="3"/>
        <v>INR  One Thousand Five Hundred &amp; Forty Nine  Only</v>
      </c>
      <c r="IA40" s="22">
        <v>5.3</v>
      </c>
      <c r="IB40" s="22" t="s">
        <v>145</v>
      </c>
      <c r="IC40" s="22" t="s">
        <v>99</v>
      </c>
      <c r="ID40" s="22">
        <v>2</v>
      </c>
      <c r="IE40" s="23" t="s">
        <v>65</v>
      </c>
      <c r="IF40" s="23"/>
      <c r="IG40" s="23"/>
      <c r="IH40" s="23"/>
      <c r="II40" s="23"/>
    </row>
    <row r="41" spans="1:243" s="22" customFormat="1" ht="59.25" customHeight="1">
      <c r="A41" s="59">
        <v>5.06</v>
      </c>
      <c r="B41" s="60" t="s">
        <v>146</v>
      </c>
      <c r="C41" s="39" t="s">
        <v>100</v>
      </c>
      <c r="D41" s="61">
        <v>2</v>
      </c>
      <c r="E41" s="62" t="s">
        <v>65</v>
      </c>
      <c r="F41" s="63">
        <v>5360.45</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 t="shared" si="1"/>
        <v>10721</v>
      </c>
      <c r="BB41" s="54">
        <f t="shared" si="2"/>
        <v>10721</v>
      </c>
      <c r="BC41" s="50" t="str">
        <f t="shared" si="3"/>
        <v>INR  Ten Thousand Seven Hundred &amp; Twenty One  Only</v>
      </c>
      <c r="IA41" s="22">
        <v>5.4</v>
      </c>
      <c r="IB41" s="22" t="s">
        <v>146</v>
      </c>
      <c r="IC41" s="22" t="s">
        <v>100</v>
      </c>
      <c r="ID41" s="22">
        <v>2</v>
      </c>
      <c r="IE41" s="23" t="s">
        <v>65</v>
      </c>
      <c r="IF41" s="23"/>
      <c r="IG41" s="23"/>
      <c r="IH41" s="23"/>
      <c r="II41" s="23"/>
    </row>
    <row r="42" spans="1:243" s="22" customFormat="1" ht="57">
      <c r="A42" s="59">
        <v>5.07</v>
      </c>
      <c r="B42" s="60" t="s">
        <v>147</v>
      </c>
      <c r="C42" s="39" t="s">
        <v>101</v>
      </c>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4"/>
      <c r="IA42" s="22">
        <v>5.5</v>
      </c>
      <c r="IB42" s="22" t="s">
        <v>147</v>
      </c>
      <c r="IC42" s="22" t="s">
        <v>101</v>
      </c>
      <c r="IE42" s="23"/>
      <c r="IF42" s="23"/>
      <c r="IG42" s="23"/>
      <c r="IH42" s="23"/>
      <c r="II42" s="23"/>
    </row>
    <row r="43" spans="1:243" s="22" customFormat="1" ht="18" customHeight="1">
      <c r="A43" s="59">
        <v>5.08</v>
      </c>
      <c r="B43" s="60" t="s">
        <v>148</v>
      </c>
      <c r="C43" s="39" t="s">
        <v>102</v>
      </c>
      <c r="D43" s="61">
        <v>2</v>
      </c>
      <c r="E43" s="62" t="s">
        <v>65</v>
      </c>
      <c r="F43" s="63">
        <v>787.9</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 t="shared" si="1"/>
        <v>1576</v>
      </c>
      <c r="BB43" s="54">
        <f t="shared" si="2"/>
        <v>1576</v>
      </c>
      <c r="BC43" s="50" t="str">
        <f t="shared" si="3"/>
        <v>INR  One Thousand Five Hundred &amp; Seventy Six  Only</v>
      </c>
      <c r="IA43" s="22" t="s">
        <v>178</v>
      </c>
      <c r="IB43" s="22" t="s">
        <v>148</v>
      </c>
      <c r="IC43" s="22" t="s">
        <v>102</v>
      </c>
      <c r="ID43" s="22">
        <v>2</v>
      </c>
      <c r="IE43" s="23" t="s">
        <v>65</v>
      </c>
      <c r="IF43" s="23"/>
      <c r="IG43" s="23"/>
      <c r="IH43" s="23"/>
      <c r="II43" s="23"/>
    </row>
    <row r="44" spans="1:243" s="22" customFormat="1" ht="72" customHeight="1">
      <c r="A44" s="59">
        <v>5.09</v>
      </c>
      <c r="B44" s="60" t="s">
        <v>77</v>
      </c>
      <c r="C44" s="39" t="s">
        <v>103</v>
      </c>
      <c r="D44" s="61">
        <v>2</v>
      </c>
      <c r="E44" s="62" t="s">
        <v>65</v>
      </c>
      <c r="F44" s="63">
        <v>1124.98</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 t="shared" si="1"/>
        <v>2250</v>
      </c>
      <c r="BB44" s="54">
        <f t="shared" si="2"/>
        <v>2250</v>
      </c>
      <c r="BC44" s="50" t="str">
        <f t="shared" si="3"/>
        <v>INR  Two Thousand Two Hundred &amp; Fifty  Only</v>
      </c>
      <c r="IA44" s="22">
        <v>5.6</v>
      </c>
      <c r="IB44" s="22" t="s">
        <v>77</v>
      </c>
      <c r="IC44" s="22" t="s">
        <v>103</v>
      </c>
      <c r="ID44" s="22">
        <v>2</v>
      </c>
      <c r="IE44" s="23" t="s">
        <v>65</v>
      </c>
      <c r="IF44" s="23"/>
      <c r="IG44" s="23"/>
      <c r="IH44" s="23"/>
      <c r="II44" s="23"/>
    </row>
    <row r="45" spans="1:243" s="22" customFormat="1" ht="15.75">
      <c r="A45" s="63">
        <v>5.1</v>
      </c>
      <c r="B45" s="60" t="s">
        <v>149</v>
      </c>
      <c r="C45" s="39" t="s">
        <v>104</v>
      </c>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4"/>
      <c r="IA45" s="22">
        <v>5.7</v>
      </c>
      <c r="IB45" s="22" t="s">
        <v>149</v>
      </c>
      <c r="IC45" s="22" t="s">
        <v>104</v>
      </c>
      <c r="IE45" s="23"/>
      <c r="IF45" s="23"/>
      <c r="IG45" s="23"/>
      <c r="IH45" s="23"/>
      <c r="II45" s="23"/>
    </row>
    <row r="46" spans="1:243" s="22" customFormat="1" ht="15.75">
      <c r="A46" s="59">
        <v>5.11</v>
      </c>
      <c r="B46" s="60" t="s">
        <v>134</v>
      </c>
      <c r="C46" s="39" t="s">
        <v>105</v>
      </c>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IA46" s="22" t="s">
        <v>179</v>
      </c>
      <c r="IB46" s="22" t="s">
        <v>134</v>
      </c>
      <c r="IC46" s="22" t="s">
        <v>105</v>
      </c>
      <c r="IE46" s="23"/>
      <c r="IF46" s="23"/>
      <c r="IG46" s="23"/>
      <c r="IH46" s="23"/>
      <c r="II46" s="23"/>
    </row>
    <row r="47" spans="1:243" s="22" customFormat="1" ht="28.5">
      <c r="A47" s="59">
        <v>5.12</v>
      </c>
      <c r="B47" s="60" t="s">
        <v>181</v>
      </c>
      <c r="C47" s="39" t="s">
        <v>106</v>
      </c>
      <c r="D47" s="61">
        <v>1</v>
      </c>
      <c r="E47" s="62" t="s">
        <v>65</v>
      </c>
      <c r="F47" s="63">
        <v>320.29</v>
      </c>
      <c r="G47" s="40"/>
      <c r="H47" s="24"/>
      <c r="I47" s="47" t="s">
        <v>38</v>
      </c>
      <c r="J47" s="48">
        <f aca="true" t="shared" si="4" ref="J47:J71">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aca="true" t="shared" si="5" ref="BA47:BA71">ROUND(total_amount_ba($B$2,$D$2,D47,F47,J47,K47,M47),0)</f>
        <v>320</v>
      </c>
      <c r="BB47" s="54">
        <f aca="true" t="shared" si="6" ref="BB47:BB71">BA47+SUM(N47:AZ47)</f>
        <v>320</v>
      </c>
      <c r="BC47" s="50" t="str">
        <f aca="true" t="shared" si="7" ref="BC47:BC71">SpellNumber(L47,BB47)</f>
        <v>INR  Three Hundred &amp; Twenty  Only</v>
      </c>
      <c r="IA47" s="22" t="s">
        <v>180</v>
      </c>
      <c r="IB47" s="22" t="s">
        <v>181</v>
      </c>
      <c r="IC47" s="22" t="s">
        <v>106</v>
      </c>
      <c r="ID47" s="22">
        <v>1</v>
      </c>
      <c r="IE47" s="23" t="s">
        <v>65</v>
      </c>
      <c r="IF47" s="23"/>
      <c r="IG47" s="23"/>
      <c r="IH47" s="23"/>
      <c r="II47" s="23"/>
    </row>
    <row r="48" spans="1:243" s="22" customFormat="1" ht="42.75">
      <c r="A48" s="59">
        <v>5.13</v>
      </c>
      <c r="B48" s="60" t="s">
        <v>150</v>
      </c>
      <c r="C48" s="39" t="s">
        <v>107</v>
      </c>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4"/>
      <c r="IA48" s="22">
        <v>5.8</v>
      </c>
      <c r="IB48" s="22" t="s">
        <v>150</v>
      </c>
      <c r="IC48" s="22" t="s">
        <v>107</v>
      </c>
      <c r="IE48" s="23"/>
      <c r="IF48" s="23"/>
      <c r="IG48" s="23"/>
      <c r="IH48" s="23"/>
      <c r="II48" s="23"/>
    </row>
    <row r="49" spans="1:243" s="22" customFormat="1" ht="28.5">
      <c r="A49" s="59">
        <v>5.14</v>
      </c>
      <c r="B49" s="60" t="s">
        <v>134</v>
      </c>
      <c r="C49" s="39" t="s">
        <v>108</v>
      </c>
      <c r="D49" s="61">
        <v>2</v>
      </c>
      <c r="E49" s="62" t="s">
        <v>65</v>
      </c>
      <c r="F49" s="63">
        <v>422.13</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5"/>
        <v>844</v>
      </c>
      <c r="BB49" s="54">
        <f t="shared" si="6"/>
        <v>844</v>
      </c>
      <c r="BC49" s="50" t="str">
        <f t="shared" si="7"/>
        <v>INR  Eight Hundred &amp; Forty Four  Only</v>
      </c>
      <c r="IA49" s="22" t="s">
        <v>182</v>
      </c>
      <c r="IB49" s="22" t="s">
        <v>134</v>
      </c>
      <c r="IC49" s="22" t="s">
        <v>108</v>
      </c>
      <c r="ID49" s="22">
        <v>2</v>
      </c>
      <c r="IE49" s="23" t="s">
        <v>65</v>
      </c>
      <c r="IF49" s="23"/>
      <c r="IG49" s="23"/>
      <c r="IH49" s="23"/>
      <c r="II49" s="23"/>
    </row>
    <row r="50" spans="1:243" s="22" customFormat="1" ht="15.75">
      <c r="A50" s="59">
        <v>6</v>
      </c>
      <c r="B50" s="60" t="s">
        <v>78</v>
      </c>
      <c r="C50" s="39" t="s">
        <v>109</v>
      </c>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4"/>
      <c r="IA50" s="22">
        <v>6</v>
      </c>
      <c r="IB50" s="22" t="s">
        <v>78</v>
      </c>
      <c r="IC50" s="22" t="s">
        <v>109</v>
      </c>
      <c r="IE50" s="23"/>
      <c r="IF50" s="23"/>
      <c r="IG50" s="23"/>
      <c r="IH50" s="23"/>
      <c r="II50" s="23"/>
    </row>
    <row r="51" spans="1:243" s="22" customFormat="1" ht="42.75">
      <c r="A51" s="59">
        <v>6.01</v>
      </c>
      <c r="B51" s="60" t="s">
        <v>151</v>
      </c>
      <c r="C51" s="39" t="s">
        <v>110</v>
      </c>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4"/>
      <c r="IA51" s="22">
        <v>6.1</v>
      </c>
      <c r="IB51" s="22" t="s">
        <v>151</v>
      </c>
      <c r="IC51" s="22" t="s">
        <v>110</v>
      </c>
      <c r="IE51" s="23"/>
      <c r="IF51" s="23"/>
      <c r="IG51" s="23"/>
      <c r="IH51" s="23"/>
      <c r="II51" s="23"/>
    </row>
    <row r="52" spans="1:243" s="22" customFormat="1" ht="15.75">
      <c r="A52" s="59">
        <v>6.02</v>
      </c>
      <c r="B52" s="60" t="s">
        <v>152</v>
      </c>
      <c r="C52" s="39" t="s">
        <v>111</v>
      </c>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4"/>
      <c r="IA52" s="22" t="s">
        <v>183</v>
      </c>
      <c r="IB52" s="22" t="s">
        <v>152</v>
      </c>
      <c r="IC52" s="22" t="s">
        <v>111</v>
      </c>
      <c r="IE52" s="23"/>
      <c r="IF52" s="23"/>
      <c r="IG52" s="23"/>
      <c r="IH52" s="23"/>
      <c r="II52" s="23"/>
    </row>
    <row r="53" spans="1:243" s="22" customFormat="1" ht="21" customHeight="1">
      <c r="A53" s="59">
        <v>6.03</v>
      </c>
      <c r="B53" s="60" t="s">
        <v>79</v>
      </c>
      <c r="C53" s="39" t="s">
        <v>112</v>
      </c>
      <c r="D53" s="61">
        <v>8</v>
      </c>
      <c r="E53" s="62" t="s">
        <v>65</v>
      </c>
      <c r="F53" s="63">
        <v>72.77</v>
      </c>
      <c r="G53" s="40"/>
      <c r="H53" s="24"/>
      <c r="I53" s="47" t="s">
        <v>38</v>
      </c>
      <c r="J53" s="48">
        <f t="shared" si="4"/>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 t="shared" si="5"/>
        <v>582</v>
      </c>
      <c r="BB53" s="54">
        <f t="shared" si="6"/>
        <v>582</v>
      </c>
      <c r="BC53" s="50" t="str">
        <f t="shared" si="7"/>
        <v>INR  Five Hundred &amp; Eighty Two  Only</v>
      </c>
      <c r="IA53" s="22" t="s">
        <v>184</v>
      </c>
      <c r="IB53" s="22" t="s">
        <v>79</v>
      </c>
      <c r="IC53" s="22" t="s">
        <v>112</v>
      </c>
      <c r="ID53" s="22">
        <v>8</v>
      </c>
      <c r="IE53" s="23" t="s">
        <v>65</v>
      </c>
      <c r="IF53" s="23"/>
      <c r="IG53" s="23"/>
      <c r="IH53" s="23"/>
      <c r="II53" s="23"/>
    </row>
    <row r="54" spans="1:243" s="22" customFormat="1" ht="33.75" customHeight="1">
      <c r="A54" s="59">
        <v>6.04</v>
      </c>
      <c r="B54" s="60" t="s">
        <v>153</v>
      </c>
      <c r="C54" s="39" t="s">
        <v>113</v>
      </c>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4"/>
      <c r="IA54" s="22">
        <v>6.2</v>
      </c>
      <c r="IB54" s="22" t="s">
        <v>153</v>
      </c>
      <c r="IC54" s="22" t="s">
        <v>113</v>
      </c>
      <c r="IE54" s="23"/>
      <c r="IF54" s="23"/>
      <c r="IG54" s="23"/>
      <c r="IH54" s="23"/>
      <c r="II54" s="23"/>
    </row>
    <row r="55" spans="1:243" s="22" customFormat="1" ht="20.25" customHeight="1">
      <c r="A55" s="59">
        <v>6.05</v>
      </c>
      <c r="B55" s="60" t="s">
        <v>79</v>
      </c>
      <c r="C55" s="39" t="s">
        <v>114</v>
      </c>
      <c r="D55" s="61">
        <v>3</v>
      </c>
      <c r="E55" s="62" t="s">
        <v>65</v>
      </c>
      <c r="F55" s="63">
        <v>367.33</v>
      </c>
      <c r="G55" s="40"/>
      <c r="H55" s="24"/>
      <c r="I55" s="47" t="s">
        <v>38</v>
      </c>
      <c r="J55" s="48">
        <f t="shared" si="4"/>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 t="shared" si="5"/>
        <v>1102</v>
      </c>
      <c r="BB55" s="54">
        <f t="shared" si="6"/>
        <v>1102</v>
      </c>
      <c r="BC55" s="50" t="str">
        <f t="shared" si="7"/>
        <v>INR  One Thousand One Hundred &amp; Two  Only</v>
      </c>
      <c r="IA55" s="22" t="s">
        <v>185</v>
      </c>
      <c r="IB55" s="22" t="s">
        <v>79</v>
      </c>
      <c r="IC55" s="22" t="s">
        <v>114</v>
      </c>
      <c r="ID55" s="22">
        <v>3</v>
      </c>
      <c r="IE55" s="23" t="s">
        <v>65</v>
      </c>
      <c r="IF55" s="23"/>
      <c r="IG55" s="23"/>
      <c r="IH55" s="23"/>
      <c r="II55" s="23"/>
    </row>
    <row r="56" spans="1:243" s="22" customFormat="1" ht="58.5" customHeight="1">
      <c r="A56" s="59">
        <v>6.06</v>
      </c>
      <c r="B56" s="60" t="s">
        <v>80</v>
      </c>
      <c r="C56" s="39" t="s">
        <v>115</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4"/>
      <c r="IA56" s="22">
        <v>6.3</v>
      </c>
      <c r="IB56" s="22" t="s">
        <v>80</v>
      </c>
      <c r="IC56" s="22" t="s">
        <v>115</v>
      </c>
      <c r="IE56" s="23"/>
      <c r="IF56" s="23"/>
      <c r="IG56" s="23"/>
      <c r="IH56" s="23"/>
      <c r="II56" s="23"/>
    </row>
    <row r="57" spans="1:243" s="22" customFormat="1" ht="28.5">
      <c r="A57" s="59">
        <v>6.07</v>
      </c>
      <c r="B57" s="64" t="s">
        <v>79</v>
      </c>
      <c r="C57" s="39" t="s">
        <v>116</v>
      </c>
      <c r="D57" s="61">
        <v>1</v>
      </c>
      <c r="E57" s="62" t="s">
        <v>65</v>
      </c>
      <c r="F57" s="63">
        <v>484.3</v>
      </c>
      <c r="G57" s="40"/>
      <c r="H57" s="24"/>
      <c r="I57" s="47" t="s">
        <v>38</v>
      </c>
      <c r="J57" s="48">
        <f t="shared" si="4"/>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 t="shared" si="5"/>
        <v>484</v>
      </c>
      <c r="BB57" s="54">
        <f t="shared" si="6"/>
        <v>484</v>
      </c>
      <c r="BC57" s="50" t="str">
        <f t="shared" si="7"/>
        <v>INR  Four Hundred &amp; Eighty Four  Only</v>
      </c>
      <c r="IA57" s="22" t="s">
        <v>186</v>
      </c>
      <c r="IB57" s="22" t="s">
        <v>79</v>
      </c>
      <c r="IC57" s="22" t="s">
        <v>116</v>
      </c>
      <c r="ID57" s="22">
        <v>1</v>
      </c>
      <c r="IE57" s="23" t="s">
        <v>65</v>
      </c>
      <c r="IF57" s="23"/>
      <c r="IG57" s="23"/>
      <c r="IH57" s="23"/>
      <c r="II57" s="23"/>
    </row>
    <row r="58" spans="1:243" s="22" customFormat="1" ht="51" customHeight="1">
      <c r="A58" s="59">
        <v>6.08</v>
      </c>
      <c r="B58" s="64" t="s">
        <v>187</v>
      </c>
      <c r="C58" s="39" t="s">
        <v>117</v>
      </c>
      <c r="D58" s="72"/>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4"/>
      <c r="IA58" s="22">
        <v>6.4</v>
      </c>
      <c r="IB58" s="22" t="s">
        <v>187</v>
      </c>
      <c r="IC58" s="22" t="s">
        <v>117</v>
      </c>
      <c r="IE58" s="23"/>
      <c r="IF58" s="23"/>
      <c r="IG58" s="23"/>
      <c r="IH58" s="23"/>
      <c r="II58" s="23"/>
    </row>
    <row r="59" spans="1:243" s="22" customFormat="1" ht="21" customHeight="1">
      <c r="A59" s="63">
        <v>6.09</v>
      </c>
      <c r="B59" s="60" t="s">
        <v>189</v>
      </c>
      <c r="C59" s="39" t="s">
        <v>118</v>
      </c>
      <c r="D59" s="61">
        <v>12</v>
      </c>
      <c r="E59" s="62" t="s">
        <v>65</v>
      </c>
      <c r="F59" s="63">
        <v>466.46</v>
      </c>
      <c r="G59" s="40"/>
      <c r="H59" s="24"/>
      <c r="I59" s="47" t="s">
        <v>38</v>
      </c>
      <c r="J59" s="48">
        <f t="shared" si="4"/>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3"/>
      <c r="BA59" s="42">
        <f t="shared" si="5"/>
        <v>5598</v>
      </c>
      <c r="BB59" s="54">
        <f t="shared" si="6"/>
        <v>5598</v>
      </c>
      <c r="BC59" s="50" t="str">
        <f t="shared" si="7"/>
        <v>INR  Five Thousand Five Hundred &amp; Ninety Eight  Only</v>
      </c>
      <c r="IA59" s="22" t="s">
        <v>188</v>
      </c>
      <c r="IB59" s="22" t="s">
        <v>189</v>
      </c>
      <c r="IC59" s="22" t="s">
        <v>118</v>
      </c>
      <c r="ID59" s="22">
        <v>12</v>
      </c>
      <c r="IE59" s="23" t="s">
        <v>65</v>
      </c>
      <c r="IF59" s="23"/>
      <c r="IG59" s="23"/>
      <c r="IH59" s="23"/>
      <c r="II59" s="23"/>
    </row>
    <row r="60" spans="1:243" s="22" customFormat="1" ht="17.25" customHeight="1">
      <c r="A60" s="59">
        <v>7</v>
      </c>
      <c r="B60" s="60" t="s">
        <v>190</v>
      </c>
      <c r="C60" s="39" t="s">
        <v>119</v>
      </c>
      <c r="D60" s="72"/>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4"/>
      <c r="IA60" s="22">
        <v>7</v>
      </c>
      <c r="IB60" s="22" t="s">
        <v>190</v>
      </c>
      <c r="IC60" s="22" t="s">
        <v>119</v>
      </c>
      <c r="IE60" s="23"/>
      <c r="IF60" s="23"/>
      <c r="IG60" s="23"/>
      <c r="IH60" s="23"/>
      <c r="II60" s="23"/>
    </row>
    <row r="61" spans="1:243" s="22" customFormat="1" ht="75" customHeight="1">
      <c r="A61" s="59">
        <v>7.01</v>
      </c>
      <c r="B61" s="60" t="s">
        <v>191</v>
      </c>
      <c r="C61" s="39" t="s">
        <v>120</v>
      </c>
      <c r="D61" s="72"/>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4"/>
      <c r="IA61" s="22">
        <v>7.1</v>
      </c>
      <c r="IB61" s="22" t="s">
        <v>191</v>
      </c>
      <c r="IC61" s="22" t="s">
        <v>120</v>
      </c>
      <c r="IE61" s="23"/>
      <c r="IF61" s="23"/>
      <c r="IG61" s="23"/>
      <c r="IH61" s="23"/>
      <c r="II61" s="23"/>
    </row>
    <row r="62" spans="1:243" s="22" customFormat="1" ht="33.75" customHeight="1">
      <c r="A62" s="63">
        <v>7.02</v>
      </c>
      <c r="B62" s="60" t="s">
        <v>193</v>
      </c>
      <c r="C62" s="39" t="s">
        <v>121</v>
      </c>
      <c r="D62" s="61">
        <v>3.62</v>
      </c>
      <c r="E62" s="62" t="s">
        <v>52</v>
      </c>
      <c r="F62" s="63">
        <v>340.64</v>
      </c>
      <c r="G62" s="40"/>
      <c r="H62" s="24"/>
      <c r="I62" s="47" t="s">
        <v>38</v>
      </c>
      <c r="J62" s="48">
        <f t="shared" si="4"/>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 t="shared" si="5"/>
        <v>1233</v>
      </c>
      <c r="BB62" s="54">
        <f t="shared" si="6"/>
        <v>1233</v>
      </c>
      <c r="BC62" s="50" t="str">
        <f t="shared" si="7"/>
        <v>INR  One Thousand Two Hundred &amp; Thirty Three  Only</v>
      </c>
      <c r="IA62" s="22" t="s">
        <v>192</v>
      </c>
      <c r="IB62" s="22" t="s">
        <v>193</v>
      </c>
      <c r="IC62" s="22" t="s">
        <v>121</v>
      </c>
      <c r="ID62" s="22">
        <v>3.62</v>
      </c>
      <c r="IE62" s="23" t="s">
        <v>52</v>
      </c>
      <c r="IF62" s="23"/>
      <c r="IG62" s="23"/>
      <c r="IH62" s="23"/>
      <c r="II62" s="23"/>
    </row>
    <row r="63" spans="1:243" s="22" customFormat="1" ht="22.5" customHeight="1">
      <c r="A63" s="59">
        <v>8</v>
      </c>
      <c r="B63" s="64" t="s">
        <v>69</v>
      </c>
      <c r="C63" s="39" t="s">
        <v>122</v>
      </c>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4"/>
      <c r="IA63" s="22">
        <v>8</v>
      </c>
      <c r="IB63" s="22" t="s">
        <v>69</v>
      </c>
      <c r="IC63" s="22" t="s">
        <v>122</v>
      </c>
      <c r="IE63" s="23"/>
      <c r="IF63" s="23"/>
      <c r="IG63" s="23"/>
      <c r="IH63" s="23"/>
      <c r="II63" s="23"/>
    </row>
    <row r="64" spans="1:243" s="22" customFormat="1" ht="47.25" customHeight="1">
      <c r="A64" s="59">
        <v>8.01</v>
      </c>
      <c r="B64" s="64" t="s">
        <v>154</v>
      </c>
      <c r="C64" s="39" t="s">
        <v>123</v>
      </c>
      <c r="D64" s="61">
        <v>0.3</v>
      </c>
      <c r="E64" s="62" t="s">
        <v>162</v>
      </c>
      <c r="F64" s="63">
        <v>4942.04</v>
      </c>
      <c r="G64" s="40"/>
      <c r="H64" s="24"/>
      <c r="I64" s="47" t="s">
        <v>38</v>
      </c>
      <c r="J64" s="48">
        <f t="shared" si="4"/>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 t="shared" si="5"/>
        <v>1483</v>
      </c>
      <c r="BB64" s="54">
        <f t="shared" si="6"/>
        <v>1483</v>
      </c>
      <c r="BC64" s="50" t="str">
        <f t="shared" si="7"/>
        <v>INR  One Thousand Four Hundred &amp; Eighty Three  Only</v>
      </c>
      <c r="IA64" s="22">
        <v>8.1</v>
      </c>
      <c r="IB64" s="65" t="s">
        <v>154</v>
      </c>
      <c r="IC64" s="22" t="s">
        <v>123</v>
      </c>
      <c r="ID64" s="22">
        <v>0.3</v>
      </c>
      <c r="IE64" s="23" t="s">
        <v>162</v>
      </c>
      <c r="IF64" s="23"/>
      <c r="IG64" s="23"/>
      <c r="IH64" s="23"/>
      <c r="II64" s="23"/>
    </row>
    <row r="65" spans="1:243" s="22" customFormat="1" ht="71.25">
      <c r="A65" s="63">
        <v>8.02</v>
      </c>
      <c r="B65" s="60" t="s">
        <v>155</v>
      </c>
      <c r="C65" s="39" t="s">
        <v>124</v>
      </c>
      <c r="D65" s="61">
        <v>2</v>
      </c>
      <c r="E65" s="62" t="s">
        <v>163</v>
      </c>
      <c r="F65" s="63">
        <v>422.32</v>
      </c>
      <c r="G65" s="40"/>
      <c r="H65" s="24"/>
      <c r="I65" s="47" t="s">
        <v>38</v>
      </c>
      <c r="J65" s="48">
        <f t="shared" si="4"/>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3"/>
      <c r="BA65" s="42">
        <f t="shared" si="5"/>
        <v>845</v>
      </c>
      <c r="BB65" s="54">
        <f t="shared" si="6"/>
        <v>845</v>
      </c>
      <c r="BC65" s="50" t="str">
        <f t="shared" si="7"/>
        <v>INR  Eight Hundred &amp; Forty Five  Only</v>
      </c>
      <c r="IA65" s="22">
        <v>8.2</v>
      </c>
      <c r="IB65" s="22" t="s">
        <v>155</v>
      </c>
      <c r="IC65" s="22" t="s">
        <v>124</v>
      </c>
      <c r="ID65" s="22">
        <v>2</v>
      </c>
      <c r="IE65" s="23" t="s">
        <v>163</v>
      </c>
      <c r="IF65" s="23"/>
      <c r="IG65" s="23"/>
      <c r="IH65" s="23"/>
      <c r="II65" s="23"/>
    </row>
    <row r="66" spans="1:243" s="22" customFormat="1" ht="57">
      <c r="A66" s="59">
        <v>8.03</v>
      </c>
      <c r="B66" s="60" t="s">
        <v>156</v>
      </c>
      <c r="C66" s="39" t="s">
        <v>125</v>
      </c>
      <c r="D66" s="61">
        <v>5</v>
      </c>
      <c r="E66" s="62" t="s">
        <v>163</v>
      </c>
      <c r="F66" s="63">
        <v>58.65</v>
      </c>
      <c r="G66" s="40"/>
      <c r="H66" s="24"/>
      <c r="I66" s="47" t="s">
        <v>38</v>
      </c>
      <c r="J66" s="48">
        <f t="shared" si="4"/>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 t="shared" si="5"/>
        <v>293</v>
      </c>
      <c r="BB66" s="54">
        <f t="shared" si="6"/>
        <v>293</v>
      </c>
      <c r="BC66" s="50" t="str">
        <f t="shared" si="7"/>
        <v>INR  Two Hundred &amp; Ninety Three  Only</v>
      </c>
      <c r="IA66" s="22">
        <v>8.3</v>
      </c>
      <c r="IB66" s="22" t="s">
        <v>156</v>
      </c>
      <c r="IC66" s="22" t="s">
        <v>125</v>
      </c>
      <c r="ID66" s="22">
        <v>5</v>
      </c>
      <c r="IE66" s="23" t="s">
        <v>163</v>
      </c>
      <c r="IF66" s="23"/>
      <c r="IG66" s="23"/>
      <c r="IH66" s="23"/>
      <c r="II66" s="23"/>
    </row>
    <row r="67" spans="1:243" s="22" customFormat="1" ht="35.25" customHeight="1">
      <c r="A67" s="59">
        <v>8.04</v>
      </c>
      <c r="B67" s="60" t="s">
        <v>157</v>
      </c>
      <c r="C67" s="39" t="s">
        <v>126</v>
      </c>
      <c r="D67" s="61">
        <v>17</v>
      </c>
      <c r="E67" s="62" t="s">
        <v>163</v>
      </c>
      <c r="F67" s="63">
        <v>29.32</v>
      </c>
      <c r="G67" s="40"/>
      <c r="H67" s="24"/>
      <c r="I67" s="47" t="s">
        <v>38</v>
      </c>
      <c r="J67" s="48">
        <f t="shared" si="4"/>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3"/>
      <c r="BA67" s="42">
        <f t="shared" si="5"/>
        <v>498</v>
      </c>
      <c r="BB67" s="54">
        <f t="shared" si="6"/>
        <v>498</v>
      </c>
      <c r="BC67" s="50" t="str">
        <f t="shared" si="7"/>
        <v>INR  Four Hundred &amp; Ninety Eight  Only</v>
      </c>
      <c r="IA67" s="22">
        <v>8.4</v>
      </c>
      <c r="IB67" s="22" t="s">
        <v>157</v>
      </c>
      <c r="IC67" s="22" t="s">
        <v>126</v>
      </c>
      <c r="ID67" s="22">
        <v>17</v>
      </c>
      <c r="IE67" s="23" t="s">
        <v>163</v>
      </c>
      <c r="IF67" s="23"/>
      <c r="IG67" s="23"/>
      <c r="IH67" s="23"/>
      <c r="II67" s="23"/>
    </row>
    <row r="68" spans="1:243" s="22" customFormat="1" ht="48" customHeight="1">
      <c r="A68" s="63">
        <v>8.05</v>
      </c>
      <c r="B68" s="60" t="s">
        <v>158</v>
      </c>
      <c r="C68" s="39" t="s">
        <v>127</v>
      </c>
      <c r="D68" s="61">
        <v>2</v>
      </c>
      <c r="E68" s="62" t="s">
        <v>163</v>
      </c>
      <c r="F68" s="63">
        <v>504.43</v>
      </c>
      <c r="G68" s="40"/>
      <c r="H68" s="24"/>
      <c r="I68" s="47" t="s">
        <v>38</v>
      </c>
      <c r="J68" s="48">
        <f t="shared" si="4"/>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 t="shared" si="5"/>
        <v>1009</v>
      </c>
      <c r="BB68" s="54">
        <f t="shared" si="6"/>
        <v>1009</v>
      </c>
      <c r="BC68" s="50" t="str">
        <f t="shared" si="7"/>
        <v>INR  One Thousand  &amp;Nine  Only</v>
      </c>
      <c r="IA68" s="22">
        <v>8.5</v>
      </c>
      <c r="IB68" s="22" t="s">
        <v>158</v>
      </c>
      <c r="IC68" s="22" t="s">
        <v>127</v>
      </c>
      <c r="ID68" s="22">
        <v>2</v>
      </c>
      <c r="IE68" s="23" t="s">
        <v>163</v>
      </c>
      <c r="IF68" s="23"/>
      <c r="IG68" s="23"/>
      <c r="IH68" s="23"/>
      <c r="II68" s="23"/>
    </row>
    <row r="69" spans="1:243" s="22" customFormat="1" ht="32.25" customHeight="1">
      <c r="A69" s="59">
        <v>8.06</v>
      </c>
      <c r="B69" s="64" t="s">
        <v>159</v>
      </c>
      <c r="C69" s="39" t="s">
        <v>128</v>
      </c>
      <c r="D69" s="61">
        <v>2</v>
      </c>
      <c r="E69" s="62" t="s">
        <v>163</v>
      </c>
      <c r="F69" s="63">
        <v>281.45</v>
      </c>
      <c r="G69" s="40"/>
      <c r="H69" s="24"/>
      <c r="I69" s="47" t="s">
        <v>38</v>
      </c>
      <c r="J69" s="48">
        <f t="shared" si="4"/>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3"/>
      <c r="BA69" s="42">
        <f t="shared" si="5"/>
        <v>563</v>
      </c>
      <c r="BB69" s="54">
        <f t="shared" si="6"/>
        <v>563</v>
      </c>
      <c r="BC69" s="50" t="str">
        <f t="shared" si="7"/>
        <v>INR  Five Hundred &amp; Sixty Three  Only</v>
      </c>
      <c r="IA69" s="22">
        <v>8.6</v>
      </c>
      <c r="IB69" s="22" t="s">
        <v>159</v>
      </c>
      <c r="IC69" s="22" t="s">
        <v>128</v>
      </c>
      <c r="ID69" s="22">
        <v>2</v>
      </c>
      <c r="IE69" s="23" t="s">
        <v>163</v>
      </c>
      <c r="IF69" s="23"/>
      <c r="IG69" s="23"/>
      <c r="IH69" s="23"/>
      <c r="II69" s="23"/>
    </row>
    <row r="70" spans="1:243" s="22" customFormat="1" ht="48" customHeight="1">
      <c r="A70" s="59">
        <v>8.07</v>
      </c>
      <c r="B70" s="64" t="s">
        <v>160</v>
      </c>
      <c r="C70" s="39" t="s">
        <v>129</v>
      </c>
      <c r="D70" s="61">
        <v>2</v>
      </c>
      <c r="E70" s="62" t="s">
        <v>163</v>
      </c>
      <c r="F70" s="63">
        <v>2053.04</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5"/>
        <v>4106</v>
      </c>
      <c r="BB70" s="54">
        <f t="shared" si="6"/>
        <v>4106</v>
      </c>
      <c r="BC70" s="50" t="str">
        <f t="shared" si="7"/>
        <v>INR  Four Thousand One Hundred &amp; Six  Only</v>
      </c>
      <c r="IA70" s="22">
        <v>8.7</v>
      </c>
      <c r="IB70" s="65" t="s">
        <v>160</v>
      </c>
      <c r="IC70" s="22" t="s">
        <v>129</v>
      </c>
      <c r="ID70" s="22">
        <v>2</v>
      </c>
      <c r="IE70" s="23" t="s">
        <v>163</v>
      </c>
      <c r="IF70" s="23"/>
      <c r="IG70" s="23"/>
      <c r="IH70" s="23"/>
      <c r="II70" s="23"/>
    </row>
    <row r="71" spans="1:243" s="22" customFormat="1" ht="78.75" customHeight="1">
      <c r="A71" s="63">
        <v>8.08</v>
      </c>
      <c r="B71" s="60" t="s">
        <v>161</v>
      </c>
      <c r="C71" s="39" t="s">
        <v>130</v>
      </c>
      <c r="D71" s="61">
        <v>2</v>
      </c>
      <c r="E71" s="62" t="s">
        <v>163</v>
      </c>
      <c r="F71" s="63">
        <v>815.75</v>
      </c>
      <c r="G71" s="40"/>
      <c r="H71" s="24"/>
      <c r="I71" s="47" t="s">
        <v>38</v>
      </c>
      <c r="J71" s="48">
        <f t="shared" si="4"/>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3"/>
      <c r="BA71" s="42">
        <f t="shared" si="5"/>
        <v>1632</v>
      </c>
      <c r="BB71" s="54">
        <f t="shared" si="6"/>
        <v>1632</v>
      </c>
      <c r="BC71" s="50" t="str">
        <f t="shared" si="7"/>
        <v>INR  One Thousand Six Hundred &amp; Thirty Two  Only</v>
      </c>
      <c r="IA71" s="22">
        <v>8.8</v>
      </c>
      <c r="IB71" s="65" t="s">
        <v>161</v>
      </c>
      <c r="IC71" s="22" t="s">
        <v>130</v>
      </c>
      <c r="ID71" s="22">
        <v>2</v>
      </c>
      <c r="IE71" s="23" t="s">
        <v>163</v>
      </c>
      <c r="IF71" s="23"/>
      <c r="IG71" s="23"/>
      <c r="IH71" s="23"/>
      <c r="II71" s="23"/>
    </row>
    <row r="72" spans="1:55" ht="28.5">
      <c r="A72" s="25" t="s">
        <v>46</v>
      </c>
      <c r="B72" s="26"/>
      <c r="C72" s="27"/>
      <c r="D72" s="43"/>
      <c r="E72" s="43"/>
      <c r="F72" s="43"/>
      <c r="G72" s="43"/>
      <c r="H72" s="55"/>
      <c r="I72" s="55"/>
      <c r="J72" s="55"/>
      <c r="K72" s="55"/>
      <c r="L72" s="56"/>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57">
        <f>SUM(BA13:BA71)</f>
        <v>79604</v>
      </c>
      <c r="BB72" s="58">
        <f>SUM(BB13:BB71)</f>
        <v>79604</v>
      </c>
      <c r="BC72" s="50" t="str">
        <f>SpellNumber(L72,BB72)</f>
        <v>  Seventy Nine Thousand Six Hundred &amp; Four  Only</v>
      </c>
    </row>
    <row r="73" spans="1:55" ht="31.5" customHeight="1">
      <c r="A73" s="26" t="s">
        <v>47</v>
      </c>
      <c r="B73" s="28"/>
      <c r="C73" s="29"/>
      <c r="D73" s="30"/>
      <c r="E73" s="44" t="s">
        <v>54</v>
      </c>
      <c r="F73" s="45"/>
      <c r="G73" s="31"/>
      <c r="H73" s="32"/>
      <c r="I73" s="32"/>
      <c r="J73" s="32"/>
      <c r="K73" s="33"/>
      <c r="L73" s="34"/>
      <c r="M73" s="35"/>
      <c r="N73" s="36"/>
      <c r="O73" s="22"/>
      <c r="P73" s="22"/>
      <c r="Q73" s="22"/>
      <c r="R73" s="22"/>
      <c r="S73" s="22"/>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7">
        <f>IF(ISBLANK(F73),0,IF(E73="Excess (+)",ROUND(BA72+(BA72*F73),2),IF(E73="Less (-)",ROUND(BA72+(BA72*F73*(-1)),2),IF(E73="At Par",BA72,0))))</f>
        <v>0</v>
      </c>
      <c r="BB73" s="38">
        <f>ROUND(BA73,0)</f>
        <v>0</v>
      </c>
      <c r="BC73" s="21" t="str">
        <f>SpellNumber($E$2,BB73)</f>
        <v>INR Zero Only</v>
      </c>
    </row>
    <row r="74" spans="1:55" ht="18">
      <c r="A74" s="25" t="s">
        <v>48</v>
      </c>
      <c r="B74" s="25"/>
      <c r="C74" s="67" t="str">
        <f>SpellNumber($E$2,BB73)</f>
        <v>INR Zero Only</v>
      </c>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row>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3" ht="15"/>
    <row r="264" ht="15"/>
    <row r="266" ht="15"/>
    <row r="268" ht="15"/>
    <row r="269" ht="15"/>
    <row r="270" ht="15"/>
    <row r="271" ht="15"/>
    <row r="272" ht="15"/>
    <row r="274" ht="15"/>
    <row r="275" ht="15"/>
    <row r="277" ht="15"/>
    <row r="278" ht="15"/>
    <row r="279" ht="15"/>
    <row r="280" ht="15"/>
    <row r="281" ht="15"/>
    <row r="283" ht="15"/>
    <row r="284" ht="15"/>
    <row r="285" ht="15"/>
    <row r="286" ht="15"/>
    <row r="287" ht="15"/>
    <row r="288" ht="15"/>
    <row r="289" ht="15"/>
    <row r="291" ht="15"/>
    <row r="292" ht="15"/>
    <row r="293" ht="15"/>
    <row r="294" ht="15"/>
    <row r="295" ht="15"/>
    <row r="296" ht="15"/>
    <row r="297" ht="15"/>
    <row r="298" ht="15"/>
    <row r="299" ht="15"/>
    <row r="300" ht="15"/>
    <row r="301" ht="15"/>
    <row r="303" ht="15"/>
    <row r="305" ht="15"/>
    <row r="306" ht="15"/>
    <row r="307" ht="15"/>
    <row r="308" ht="15"/>
    <row r="309" ht="15"/>
    <row r="310" ht="15"/>
    <row r="311" ht="15"/>
    <row r="312" ht="15"/>
    <row r="313" ht="15"/>
    <row r="315" ht="15"/>
    <row r="316" ht="15"/>
    <row r="317" ht="15"/>
    <row r="318" ht="15"/>
    <row r="319" ht="15"/>
    <row r="320" ht="15"/>
    <row r="322" ht="15"/>
  </sheetData>
  <sheetProtection password="9E83" sheet="1"/>
  <autoFilter ref="A11:BC74"/>
  <mergeCells count="34">
    <mergeCell ref="D54:BC54"/>
    <mergeCell ref="D56:BC56"/>
    <mergeCell ref="D58:BC58"/>
    <mergeCell ref="D60:BC60"/>
    <mergeCell ref="D61:BC61"/>
    <mergeCell ref="D63:BC63"/>
    <mergeCell ref="D45:BC45"/>
    <mergeCell ref="D46:BC46"/>
    <mergeCell ref="D48:BC48"/>
    <mergeCell ref="D50:BC50"/>
    <mergeCell ref="D51:BC51"/>
    <mergeCell ref="D52:BC52"/>
    <mergeCell ref="D30:BC30"/>
    <mergeCell ref="D31:BC31"/>
    <mergeCell ref="D35:BC35"/>
    <mergeCell ref="D36:BC36"/>
    <mergeCell ref="D38:BC38"/>
    <mergeCell ref="D42:BC42"/>
    <mergeCell ref="D16:BC16"/>
    <mergeCell ref="D18:BC18"/>
    <mergeCell ref="D19:BC19"/>
    <mergeCell ref="D22:BC22"/>
    <mergeCell ref="D25:BC25"/>
    <mergeCell ref="D28:BC28"/>
    <mergeCell ref="A9:BC9"/>
    <mergeCell ref="C74:BC74"/>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3">
      <formula1>IF(E73="Select",-1,IF(E73="At Par",0,0))</formula1>
      <formula2>IF(E73="Select",-1,IF(E73="At Par",0,0.99))</formula2>
    </dataValidation>
    <dataValidation type="list" allowBlank="1" showErrorMessage="1" sqref="E7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3">
      <formula1>0</formula1>
      <formula2>99.9</formula2>
    </dataValidation>
    <dataValidation type="list" allowBlank="1" showErrorMessage="1" sqref="D13:D14 K15 D16 K17 D18:D19 K20:K21 D22 K23:K24 D25 K26:K27 D28 K29 D30:D31 K32:K34 D35:D36 K37 D38 K39:K41 D42 K43:K44 D45:D46 K47 D48 K49 D50:D52 K53 D54 K55 D56 K57 D58 K59 D60:D61 K62 K64:K71 D6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20:H21 G23:H24 G26:H27 G29:H29 G32:H34 G37:H37 G39:H41 G43:H44 G47:H47 G49:H49 G53:H53 G55:H55 G57:H57 G59:H59 G62:H62 G64:H71">
      <formula1>0</formula1>
      <formula2>999999999999999</formula2>
    </dataValidation>
    <dataValidation allowBlank="1" showInputMessage="1" showErrorMessage="1" promptTitle="Addition / Deduction" prompt="Please Choose the correct One" sqref="J15 J17 J20:J21 J23:J24 J26:J27 J29 J32:J34 J37 J39:J41 J43:J44 J47 J49 J53 J55 J57 J59 J62 J64:J71">
      <formula1>0</formula1>
      <formula2>0</formula2>
    </dataValidation>
    <dataValidation type="list" showErrorMessage="1" sqref="I15 I17 I20:I21 I23:I24 I26:I27 I29 I32:I34 I37 I39:I41 I43:I44 I47 I49 I53 I55 I57 I59 I62 I64:I7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0:O21 N23:O24 N26:O27 N29:O29 N32:O34 N37:O37 N39:O41 N43:O44 N47:O47 N49:O49 N53:O53 N55:O55 N57:O57 N59:O59 N62:O62 N64:O7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0:R21 R23:R24 R26:R27 R29 R32:R34 R37 R39:R41 R43:R44 R47 R49 R53 R55 R57 R59 R62 R64:R7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0:Q21 Q23:Q24 Q26:Q27 Q29 Q32:Q34 Q37 Q39:Q41 Q43:Q44 Q47 Q49 Q53 Q55 Q57 Q59 Q62 Q64:Q7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0:M21 M23:M24 M26:M27 M29 M32:M34 M37 M39:M41 M43:M44 M47 M49 M53 M55 M57 M59 M62 M64:M71">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 D20:D21 D23:D24 D26:D27 D29 D32:D34 D37 D39:D41 D43:D44 D47 D49 D53 D55 D57 D59 D62 D64:D7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20:F21 F23:F24 F26:F27 F29 F32:F34 F37 F39:F41 F43:F44 F47 F49 F53 F55 F57 F59 F62 F64:F71">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1 L70">
      <formula1>"INR"</formula1>
    </dataValidation>
    <dataValidation allowBlank="1" showInputMessage="1" showErrorMessage="1" promptTitle="Itemcode/Make" prompt="Please enter text" sqref="C13:C71">
      <formula1>0</formula1>
      <formula2>0</formula2>
    </dataValidation>
    <dataValidation type="decimal" allowBlank="1" showInputMessage="1" showErrorMessage="1" errorTitle="Invalid Entry" error="Only Numeric Values are allowed. " sqref="A13:A71">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2021-09-10T10:11:10Z</cp:lastPrinted>
  <dcterms:created xsi:type="dcterms:W3CDTF">2009-01-30T06:42:42Z</dcterms:created>
  <dcterms:modified xsi:type="dcterms:W3CDTF">2021-09-13T07:03:44Z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