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<sst xmlns="http://schemas.openxmlformats.org/spreadsheetml/2006/main" count="1214" uniqueCount="376">
  <si>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</si>
  <si>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</si>
  <si>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</si>
  <si>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</si>
  <si>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</si>
  <si>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</si>
  <si>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</si>
  <si>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</si>
  <si>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</si>
  <si>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</si>
  <si>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</si>
  <si>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</si>
  <si>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</si>
  <si>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</si>
  <si>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</si>
  <si>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</si>
  <si>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</si>
  <si>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</si>
  <si>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</si>
  <si>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</si>
  <si>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</si>
  <si>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</si>
  <si>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</si>
  <si>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</si>
  <si>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</si>
  <si>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</si>
  <si>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</si>
  <si>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</si>
  <si>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</si>
  <si>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</si>
  <si>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</si>
  <si>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</si>
  <si>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</si>
  <si>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</si>
  <si>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</si>
  <si>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</si>
  <si>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</si>
  <si>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</si>
  <si>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</si>
  <si>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</si>
  <si>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</si>
  <si>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</si>
  <si>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</si>
  <si>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</si>
  <si>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</si>
  <si>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</si>
  <si>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</si>
  <si>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</si>
  <si>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</si>
  <si>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</si>
  <si>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</si>
  <si>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</si>
  <si>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</si>
  <si>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</si>
  <si>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</si>
  <si>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</si>
  <si>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</si>
  <si>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</si>
  <si>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</si>
  <si>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</si>
  <si>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</si>
  <si>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</si>
  <si>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</si>
  <si>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</si>
  <si>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</si>
  <si>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</si>
  <si>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</si>
  <si>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</si>
  <si>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</si>
  <si>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</si>
  <si>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</si>
  <si>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</si>
  <si>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</si>
  <si>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</si>
  <si>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</si>
  <si>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</si>
  <si>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</si>
  <si>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</si>
  <si>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</si>
  <si>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</si>
  <si>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</si>
  <si>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</si>
  <si>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</si>
  <si>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</si>
  <si>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</si>
  <si>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</si>
  <si>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</si>
  <si>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</si>
  <si>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</si>
  <si>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</si>
  <si>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</si>
  <si>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</si>
  <si>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</si>
  <si>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</si>
  <si>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</si>
  <si>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</si>
  <si>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</si>
  <si>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</si>
  <si>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</si>
  <si>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</si>
  <si>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</si>
  <si>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</si>
  <si>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</si>
  <si>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</si>
  <si>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</si>
  <si>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</si>
  <si>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</si>
  <si>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</si>
  <si>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</si>
  <si>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</si>
  <si>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</si>
  <si>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</si>
  <si>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</si>
  <si>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</si>
  <si>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</si>
  <si>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</si>
  <si>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</si>
  <si>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</si>
  <si>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</si>
  <si>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</si>
  <si>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</si>
  <si>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</si>
  <si>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</si>
  <si>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</si>
  <si>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</si>
  <si>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</si>
  <si>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</si>
  <si>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</si>
  <si>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</si>
  <si>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</si>
  <si>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</si>
  <si>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</si>
  <si>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</si>
  <si>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</si>
  <si>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</si>
  <si>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</si>
  <si>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</si>
  <si>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</si>
  <si>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</si>
  <si>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</si>
  <si>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</si>
  <si>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</si>
  <si>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</si>
  <si>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</si>
  <si>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</si>
  <si>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</si>
  <si>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</si>
  <si>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</si>
  <si>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</si>
  <si>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</si>
  <si>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</si>
  <si>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</si>
  <si>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</si>
  <si>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</si>
  <si>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</si>
  <si>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</si>
  <si>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</si>
  <si>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</si>
  <si>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</si>
  <si>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</si>
  <si>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</si>
  <si>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</si>
  <si>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</si>
  <si>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</si>
  <si>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</si>
  <si>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</si>
  <si>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</si>
  <si>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</si>
  <si>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</si>
  <si>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</si>
  <si>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</si>
  <si>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</si>
  <si>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</si>
  <si>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</si>
  <si>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</si>
  <si>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</si>
  <si>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</si>
  <si>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</si>
  <si>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</si>
  <si>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</si>
  <si>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</si>
  <si>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</si>
  <si>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</si>
  <si>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</si>
  <si>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</si>
  <si>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</si>
  <si>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</si>
  <si>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</si>
  <si>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</si>
  <si>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</si>
  <si>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</si>
  <si>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</si>
  <si>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</si>
  <si>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</si>
  <si>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</si>
  <si>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</si>
  <si>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</si>
  <si>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</si>
  <si>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</si>
  <si>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</si>
  <si>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</si>
  <si>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</si>
  <si>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</si>
  <si>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</si>
  <si>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</si>
  <si>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</si>
  <si>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</si>
  <si>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</si>
  <si>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</si>
  <si>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</si>
  <si>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</si>
  <si>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</si>
  <si>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</si>
  <si>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</si>
  <si>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</si>
  <si>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</si>
  <si>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</si>
  <si>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</si>
  <si>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</si>
  <si>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</si>
  <si>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</si>
  <si>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</si>
  <si>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</si>
  <si>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</si>
  <si>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</si>
  <si>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</si>
  <si>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</si>
  <si>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</si>
  <si>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</si>
  <si>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- 3989</t>
  </si>
  <si>
    <t>Providing and fixing terminal guard :</t>
  </si>
  <si>
    <t>Providing and fixing collar :</t>
  </si>
  <si>
    <t>Providing lead caulked joints to sand cast iron/centrifugally cast (spun) iron pipes and fittings of diameter :</t>
  </si>
  <si>
    <t>75 mm</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</si>
  <si>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</si>
  <si>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</si>
  <si>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</si>
  <si>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</si>
  <si>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</si>
  <si>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G.I. Pipes complete with G.I. fittings and clamps, i/c making good the walls etc. concealed pipe, including painting with anti corrosive bitumastic paint, cutting chases and making good the wall :</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</si>
  <si>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</si>
  <si>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</si>
  <si>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</si>
  <si>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</si>
  <si>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</si>
  <si>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</si>
  <si>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</si>
  <si>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</si>
  <si>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</si>
  <si>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</si>
  <si>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</si>
  <si>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</si>
  <si>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</si>
  <si>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</si>
  <si>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</si>
  <si>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</si>
  <si>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</si>
  <si>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</si>
  <si>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</si>
  <si>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Centering and shuttering including strutting, propping etc. and removal of form work for :</t>
  </si>
  <si>
    <t>Foundations, footings, bases for columns</t>
  </si>
  <si>
    <t>Steel reinforcement for R.C.C. work including straightening, cutting, bending, placing in position and binding all complete upto plinth level.</t>
  </si>
  <si>
    <t>Cold twisted bars</t>
  </si>
  <si>
    <t>Providing and fixing ISI marked oxidised M.S. sliding door bolts with nuts and screws etc. complete :</t>
  </si>
  <si>
    <t>250x16 mm</t>
  </si>
  <si>
    <t>200x10 mm</t>
  </si>
  <si>
    <t>150x10 mm</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</si>
  <si>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</si>
  <si>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</si>
  <si>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</si>
  <si>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</si>
  <si>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</si>
  <si>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</si>
  <si>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</si>
  <si>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</si>
  <si>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</si>
  <si>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</si>
  <si>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</si>
  <si>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</si>
  <si>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</si>
  <si>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</si>
  <si>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</si>
  <si>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</si>
  <si>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</si>
  <si>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</si>
  <si>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</si>
  <si>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</si>
  <si>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</si>
  <si>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</si>
  <si>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</si>
  <si>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</si>
  <si>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Name of Work: Setting right of vacant house no 3040.</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</si>
  <si>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</si>
  <si>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</si>
  <si>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</si>
  <si>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</si>
  <si>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</si>
  <si>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</si>
  <si>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</si>
  <si>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</si>
  <si>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</si>
  <si>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</si>
  <si>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</si>
  <si>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</si>
  <si>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</si>
  <si>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</si>
  <si>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</si>
  <si>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</si>
  <si>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</si>
  <si>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</si>
  <si>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</si>
  <si>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</si>
  <si>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</si>
  <si>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</si>
  <si>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</si>
  <si>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</si>
  <si>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</si>
  <si>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</si>
  <si>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</si>
  <si>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</si>
  <si>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</si>
  <si>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</si>
  <si>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</si>
  <si>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</si>
  <si>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</si>
  <si>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</si>
  <si>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</si>
  <si>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</si>
  <si>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</si>
  <si>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</si>
  <si>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</si>
  <si>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</si>
  <si>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</si>
  <si>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</si>
  <si>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</si>
  <si>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</si>
  <si>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</si>
  <si>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</si>
  <si>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</si>
  <si>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</si>
  <si>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</si>
  <si>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</si>
  <si>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</si>
  <si>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</si>
  <si>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</si>
  <si>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</si>
  <si>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</si>
  <si>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</si>
  <si>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</si>
  <si>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</si>
  <si>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</si>
  <si>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</si>
  <si>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</si>
  <si>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</si>
  <si>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</si>
  <si>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</si>
  <si>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</si>
  <si>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</si>
  <si>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</si>
  <si>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</si>
  <si>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</si>
  <si>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</si>
  <si>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</si>
  <si>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</si>
  <si>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</si>
  <si>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</si>
  <si>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</si>
  <si>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</si>
  <si>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</si>
  <si>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</si>
  <si>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</si>
  <si>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</si>
  <si>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</si>
  <si>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</si>
  <si>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</si>
  <si>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Contract No:   17/Civil/D2/2021-22/02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</si>
</sst>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1"/>
  <sheetViews>
    <sheetView showGridLines="0" zoomScale="85" zoomScaleNormal="85" zoomScalePageLayoutView="0" workbookViewId="0" topLeftCell="A176">
      <selection activeCell="BG11" sqref="BG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291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375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185</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185</v>
      </c>
      <c r="IC13" s="22" t="s">
        <v>55</v>
      </c>
      <c r="IE13" s="23"/>
      <c r="IF13" s="23" t="s">
        <v>34</v>
      </c>
      <c r="IG13" s="23" t="s">
        <v>35</v>
      </c>
      <c r="IH13" s="23">
        <v>10</v>
      </c>
      <c r="II13" s="23" t="s">
        <v>36</v>
      </c>
    </row>
    <row r="14" spans="1:243" s="22" customFormat="1" ht="47.25" customHeight="1">
      <c r="A14" s="66">
        <v>1.01</v>
      </c>
      <c r="B14" s="67" t="s">
        <v>186</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186</v>
      </c>
      <c r="IC14" s="22" t="s">
        <v>56</v>
      </c>
      <c r="IE14" s="23"/>
      <c r="IF14" s="23" t="s">
        <v>40</v>
      </c>
      <c r="IG14" s="23" t="s">
        <v>35</v>
      </c>
      <c r="IH14" s="23">
        <v>123.223</v>
      </c>
      <c r="II14" s="23" t="s">
        <v>37</v>
      </c>
    </row>
    <row r="15" spans="1:243" s="22" customFormat="1" ht="28.5">
      <c r="A15" s="66">
        <v>1.02</v>
      </c>
      <c r="B15" s="67" t="s">
        <v>187</v>
      </c>
      <c r="C15" s="39" t="s">
        <v>57</v>
      </c>
      <c r="D15" s="68">
        <v>2.26</v>
      </c>
      <c r="E15" s="69" t="s">
        <v>64</v>
      </c>
      <c r="F15" s="70">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237</v>
      </c>
      <c r="BB15" s="60">
        <f>BA15+SUM(N15:AZ15)</f>
        <v>237</v>
      </c>
      <c r="BC15" s="56" t="str">
        <f>SpellNumber(L15,BB15)</f>
        <v>INR  Two Hundred &amp; Thirty Seven  Only</v>
      </c>
      <c r="IA15" s="22">
        <v>1.02</v>
      </c>
      <c r="IB15" s="22" t="s">
        <v>187</v>
      </c>
      <c r="IC15" s="22" t="s">
        <v>57</v>
      </c>
      <c r="ID15" s="22">
        <v>2.26</v>
      </c>
      <c r="IE15" s="23" t="s">
        <v>64</v>
      </c>
      <c r="IF15" s="23" t="s">
        <v>41</v>
      </c>
      <c r="IG15" s="23" t="s">
        <v>42</v>
      </c>
      <c r="IH15" s="23">
        <v>213</v>
      </c>
      <c r="II15" s="23" t="s">
        <v>37</v>
      </c>
    </row>
    <row r="16" spans="1:243" s="22" customFormat="1" ht="15.75">
      <c r="A16" s="66">
        <v>2</v>
      </c>
      <c r="B16" s="67" t="s">
        <v>188</v>
      </c>
      <c r="C16" s="39" t="s">
        <v>111</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188</v>
      </c>
      <c r="IC16" s="22" t="s">
        <v>111</v>
      </c>
      <c r="IE16" s="23"/>
      <c r="IF16" s="23"/>
      <c r="IG16" s="23"/>
      <c r="IH16" s="23"/>
      <c r="II16" s="23"/>
    </row>
    <row r="17" spans="1:243" s="22" customFormat="1" ht="71.25">
      <c r="A17" s="66">
        <v>2.01</v>
      </c>
      <c r="B17" s="67" t="s">
        <v>189</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189</v>
      </c>
      <c r="IC17" s="22" t="s">
        <v>58</v>
      </c>
      <c r="IE17" s="23"/>
      <c r="IF17" s="23"/>
      <c r="IG17" s="23"/>
      <c r="IH17" s="23"/>
      <c r="II17" s="23"/>
    </row>
    <row r="18" spans="1:243" s="22" customFormat="1" ht="71.25">
      <c r="A18" s="66">
        <v>2.02</v>
      </c>
      <c r="B18" s="67" t="s">
        <v>190</v>
      </c>
      <c r="C18" s="39" t="s">
        <v>112</v>
      </c>
      <c r="D18" s="68">
        <v>0.51</v>
      </c>
      <c r="E18" s="69" t="s">
        <v>64</v>
      </c>
      <c r="F18" s="70">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3036</v>
      </c>
      <c r="BB18" s="60">
        <f>BA18+SUM(N18:AZ18)</f>
        <v>3036</v>
      </c>
      <c r="BC18" s="56" t="str">
        <f>SpellNumber(L18,BB18)</f>
        <v>INR  Three Thousand  &amp;Thirty Six  Only</v>
      </c>
      <c r="IA18" s="22">
        <v>2.02</v>
      </c>
      <c r="IB18" s="22" t="s">
        <v>190</v>
      </c>
      <c r="IC18" s="22" t="s">
        <v>112</v>
      </c>
      <c r="ID18" s="22">
        <v>0.51</v>
      </c>
      <c r="IE18" s="23" t="s">
        <v>64</v>
      </c>
      <c r="IF18" s="23"/>
      <c r="IG18" s="23"/>
      <c r="IH18" s="23"/>
      <c r="II18" s="23"/>
    </row>
    <row r="19" spans="1:243" s="22" customFormat="1" ht="42.75">
      <c r="A19" s="66">
        <v>2.03</v>
      </c>
      <c r="B19" s="67" t="s">
        <v>259</v>
      </c>
      <c r="C19" s="39" t="s">
        <v>113</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2.03</v>
      </c>
      <c r="IB19" s="22" t="s">
        <v>259</v>
      </c>
      <c r="IC19" s="22" t="s">
        <v>113</v>
      </c>
      <c r="IE19" s="23"/>
      <c r="IF19" s="23"/>
      <c r="IG19" s="23"/>
      <c r="IH19" s="23"/>
      <c r="II19" s="23"/>
    </row>
    <row r="20" spans="1:243" s="22" customFormat="1" ht="30.75" customHeight="1">
      <c r="A20" s="66">
        <v>2.04</v>
      </c>
      <c r="B20" s="67" t="s">
        <v>260</v>
      </c>
      <c r="C20" s="39" t="s">
        <v>59</v>
      </c>
      <c r="D20" s="68">
        <v>0.94</v>
      </c>
      <c r="E20" s="69" t="s">
        <v>52</v>
      </c>
      <c r="F20" s="70">
        <v>249.75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235</v>
      </c>
      <c r="BB20" s="60">
        <f>BA20+SUM(N20:AZ20)</f>
        <v>235</v>
      </c>
      <c r="BC20" s="56" t="str">
        <f>SpellNumber(L20,BB20)</f>
        <v>INR  Two Hundred &amp; Thirty Five  Only</v>
      </c>
      <c r="IA20" s="22">
        <v>2.04</v>
      </c>
      <c r="IB20" s="22" t="s">
        <v>260</v>
      </c>
      <c r="IC20" s="22" t="s">
        <v>59</v>
      </c>
      <c r="ID20" s="22">
        <v>0.94</v>
      </c>
      <c r="IE20" s="23" t="s">
        <v>52</v>
      </c>
      <c r="IF20" s="23" t="s">
        <v>34</v>
      </c>
      <c r="IG20" s="23" t="s">
        <v>43</v>
      </c>
      <c r="IH20" s="23">
        <v>10</v>
      </c>
      <c r="II20" s="23" t="s">
        <v>37</v>
      </c>
    </row>
    <row r="21" spans="1:243" s="22" customFormat="1" ht="15.75">
      <c r="A21" s="66">
        <v>3</v>
      </c>
      <c r="B21" s="67" t="s">
        <v>68</v>
      </c>
      <c r="C21" s="39" t="s">
        <v>114</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3</v>
      </c>
      <c r="IB21" s="22" t="s">
        <v>68</v>
      </c>
      <c r="IC21" s="22" t="s">
        <v>114</v>
      </c>
      <c r="IE21" s="23"/>
      <c r="IF21" s="23"/>
      <c r="IG21" s="23"/>
      <c r="IH21" s="23"/>
      <c r="II21" s="23"/>
    </row>
    <row r="22" spans="1:243" s="22" customFormat="1" ht="199.5">
      <c r="A22" s="66">
        <v>3.01</v>
      </c>
      <c r="B22" s="67" t="s">
        <v>73</v>
      </c>
      <c r="C22" s="39" t="s">
        <v>60</v>
      </c>
      <c r="D22" s="68">
        <v>0.2</v>
      </c>
      <c r="E22" s="69" t="s">
        <v>64</v>
      </c>
      <c r="F22" s="70">
        <v>8560.98</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1712</v>
      </c>
      <c r="BB22" s="60">
        <f>BA22+SUM(N22:AZ22)</f>
        <v>1712</v>
      </c>
      <c r="BC22" s="56" t="str">
        <f>SpellNumber(L22,BB22)</f>
        <v>INR  One Thousand Seven Hundred &amp; Twelve  Only</v>
      </c>
      <c r="IA22" s="22">
        <v>3.01</v>
      </c>
      <c r="IB22" s="22" t="s">
        <v>73</v>
      </c>
      <c r="IC22" s="22" t="s">
        <v>60</v>
      </c>
      <c r="ID22" s="22">
        <v>0.2</v>
      </c>
      <c r="IE22" s="23" t="s">
        <v>64</v>
      </c>
      <c r="IF22" s="23" t="s">
        <v>40</v>
      </c>
      <c r="IG22" s="23" t="s">
        <v>35</v>
      </c>
      <c r="IH22" s="23">
        <v>123.223</v>
      </c>
      <c r="II22" s="23" t="s">
        <v>37</v>
      </c>
    </row>
    <row r="23" spans="1:243" s="22" customFormat="1" ht="42.75">
      <c r="A23" s="66">
        <v>3.02</v>
      </c>
      <c r="B23" s="67" t="s">
        <v>69</v>
      </c>
      <c r="C23" s="39" t="s">
        <v>115</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3.02</v>
      </c>
      <c r="IB23" s="22" t="s">
        <v>69</v>
      </c>
      <c r="IC23" s="22" t="s">
        <v>115</v>
      </c>
      <c r="IE23" s="23"/>
      <c r="IF23" s="23" t="s">
        <v>44</v>
      </c>
      <c r="IG23" s="23" t="s">
        <v>45</v>
      </c>
      <c r="IH23" s="23">
        <v>10</v>
      </c>
      <c r="II23" s="23" t="s">
        <v>37</v>
      </c>
    </row>
    <row r="24" spans="1:243" s="22" customFormat="1" ht="28.5">
      <c r="A24" s="66">
        <v>3.03</v>
      </c>
      <c r="B24" s="67" t="s">
        <v>80</v>
      </c>
      <c r="C24" s="39" t="s">
        <v>116</v>
      </c>
      <c r="D24" s="68">
        <v>4.13</v>
      </c>
      <c r="E24" s="69" t="s">
        <v>52</v>
      </c>
      <c r="F24" s="70">
        <v>607.67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2510</v>
      </c>
      <c r="BB24" s="60">
        <f>BA24+SUM(N24:AZ24)</f>
        <v>2510</v>
      </c>
      <c r="BC24" s="56" t="str">
        <f>SpellNumber(L24,BB24)</f>
        <v>INR  Two Thousand Five Hundred &amp; Ten  Only</v>
      </c>
      <c r="IA24" s="22">
        <v>3.03</v>
      </c>
      <c r="IB24" s="22" t="s">
        <v>80</v>
      </c>
      <c r="IC24" s="22" t="s">
        <v>116</v>
      </c>
      <c r="ID24" s="22">
        <v>4.13</v>
      </c>
      <c r="IE24" s="23" t="s">
        <v>52</v>
      </c>
      <c r="IF24" s="23"/>
      <c r="IG24" s="23"/>
      <c r="IH24" s="23"/>
      <c r="II24" s="23"/>
    </row>
    <row r="25" spans="1:243" s="22" customFormat="1" ht="57">
      <c r="A25" s="66">
        <v>3.04</v>
      </c>
      <c r="B25" s="67" t="s">
        <v>261</v>
      </c>
      <c r="C25" s="39" t="s">
        <v>117</v>
      </c>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IA25" s="22">
        <v>3.04</v>
      </c>
      <c r="IB25" s="22" t="s">
        <v>261</v>
      </c>
      <c r="IC25" s="22" t="s">
        <v>117</v>
      </c>
      <c r="IE25" s="23"/>
      <c r="IF25" s="23" t="s">
        <v>41</v>
      </c>
      <c r="IG25" s="23" t="s">
        <v>42</v>
      </c>
      <c r="IH25" s="23">
        <v>213</v>
      </c>
      <c r="II25" s="23" t="s">
        <v>37</v>
      </c>
    </row>
    <row r="26" spans="1:243" s="22" customFormat="1" ht="28.5">
      <c r="A26" s="66">
        <v>3.05</v>
      </c>
      <c r="B26" s="67" t="s">
        <v>262</v>
      </c>
      <c r="C26" s="39" t="s">
        <v>118</v>
      </c>
      <c r="D26" s="68">
        <v>32.49</v>
      </c>
      <c r="E26" s="69" t="s">
        <v>66</v>
      </c>
      <c r="F26" s="70">
        <v>73.21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2379</v>
      </c>
      <c r="BB26" s="60">
        <f>BA26+SUM(N26:AZ26)</f>
        <v>2379</v>
      </c>
      <c r="BC26" s="56" t="str">
        <f>SpellNumber(L26,BB26)</f>
        <v>INR  Two Thousand Three Hundred &amp; Seventy Nine  Only</v>
      </c>
      <c r="IA26" s="22">
        <v>3.05</v>
      </c>
      <c r="IB26" s="22" t="s">
        <v>262</v>
      </c>
      <c r="IC26" s="22" t="s">
        <v>118</v>
      </c>
      <c r="ID26" s="22">
        <v>32.49</v>
      </c>
      <c r="IE26" s="23" t="s">
        <v>66</v>
      </c>
      <c r="IF26" s="23"/>
      <c r="IG26" s="23"/>
      <c r="IH26" s="23"/>
      <c r="II26" s="23"/>
    </row>
    <row r="27" spans="1:243" s="22" customFormat="1" ht="15.75">
      <c r="A27" s="66">
        <v>4</v>
      </c>
      <c r="B27" s="67" t="s">
        <v>70</v>
      </c>
      <c r="C27" s="39" t="s">
        <v>119</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4</v>
      </c>
      <c r="IB27" s="22" t="s">
        <v>70</v>
      </c>
      <c r="IC27" s="22" t="s">
        <v>119</v>
      </c>
      <c r="IE27" s="23"/>
      <c r="IF27" s="23"/>
      <c r="IG27" s="23"/>
      <c r="IH27" s="23"/>
      <c r="II27" s="23"/>
    </row>
    <row r="28" spans="1:243" s="22" customFormat="1" ht="71.25">
      <c r="A28" s="66">
        <v>4.01</v>
      </c>
      <c r="B28" s="67" t="s">
        <v>191</v>
      </c>
      <c r="C28" s="39" t="s">
        <v>120</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4.01</v>
      </c>
      <c r="IB28" s="22" t="s">
        <v>191</v>
      </c>
      <c r="IC28" s="22" t="s">
        <v>120</v>
      </c>
      <c r="IE28" s="23"/>
      <c r="IF28" s="23"/>
      <c r="IG28" s="23"/>
      <c r="IH28" s="23"/>
      <c r="II28" s="23"/>
    </row>
    <row r="29" spans="1:243" s="22" customFormat="1" ht="28.5">
      <c r="A29" s="66">
        <v>4.02</v>
      </c>
      <c r="B29" s="67" t="s">
        <v>192</v>
      </c>
      <c r="C29" s="39" t="s">
        <v>121</v>
      </c>
      <c r="D29" s="68">
        <v>0.25</v>
      </c>
      <c r="E29" s="69" t="s">
        <v>64</v>
      </c>
      <c r="F29" s="70">
        <v>6655.37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1664</v>
      </c>
      <c r="BB29" s="60">
        <f>BA29+SUM(N29:AZ29)</f>
        <v>1664</v>
      </c>
      <c r="BC29" s="56" t="str">
        <f>SpellNumber(L29,BB29)</f>
        <v>INR  One Thousand Six Hundred &amp; Sixty Four  Only</v>
      </c>
      <c r="IA29" s="22">
        <v>4.02</v>
      </c>
      <c r="IB29" s="22" t="s">
        <v>192</v>
      </c>
      <c r="IC29" s="22" t="s">
        <v>121</v>
      </c>
      <c r="ID29" s="22">
        <v>0.25</v>
      </c>
      <c r="IE29" s="23" t="s">
        <v>64</v>
      </c>
      <c r="IF29" s="23"/>
      <c r="IG29" s="23"/>
      <c r="IH29" s="23"/>
      <c r="II29" s="23"/>
    </row>
    <row r="30" spans="1:243" s="22" customFormat="1" ht="15.75">
      <c r="A30" s="66">
        <v>5</v>
      </c>
      <c r="B30" s="67" t="s">
        <v>81</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5</v>
      </c>
      <c r="IB30" s="22" t="s">
        <v>81</v>
      </c>
      <c r="IC30" s="22" t="s">
        <v>61</v>
      </c>
      <c r="IE30" s="23"/>
      <c r="IF30" s="23"/>
      <c r="IG30" s="23"/>
      <c r="IH30" s="23"/>
      <c r="II30" s="23"/>
    </row>
    <row r="31" spans="1:243" s="22" customFormat="1" ht="213.75">
      <c r="A31" s="66">
        <v>5.01</v>
      </c>
      <c r="B31" s="67" t="s">
        <v>82</v>
      </c>
      <c r="C31" s="39" t="s">
        <v>122</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5.01</v>
      </c>
      <c r="IB31" s="22" t="s">
        <v>82</v>
      </c>
      <c r="IC31" s="22" t="s">
        <v>122</v>
      </c>
      <c r="IE31" s="23"/>
      <c r="IF31" s="23"/>
      <c r="IG31" s="23"/>
      <c r="IH31" s="23"/>
      <c r="II31" s="23"/>
    </row>
    <row r="32" spans="1:243" s="22" customFormat="1" ht="15.75">
      <c r="A32" s="66">
        <v>5.02</v>
      </c>
      <c r="B32" s="67" t="s">
        <v>83</v>
      </c>
      <c r="C32" s="39" t="s">
        <v>123</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5.02</v>
      </c>
      <c r="IB32" s="22" t="s">
        <v>83</v>
      </c>
      <c r="IC32" s="22" t="s">
        <v>123</v>
      </c>
      <c r="IE32" s="23"/>
      <c r="IF32" s="23"/>
      <c r="IG32" s="23"/>
      <c r="IH32" s="23"/>
      <c r="II32" s="23"/>
    </row>
    <row r="33" spans="1:243" s="22" customFormat="1" ht="24.75" customHeight="1">
      <c r="A33" s="66">
        <v>5.03</v>
      </c>
      <c r="B33" s="67" t="s">
        <v>84</v>
      </c>
      <c r="C33" s="39" t="s">
        <v>124</v>
      </c>
      <c r="D33" s="68">
        <v>2.95</v>
      </c>
      <c r="E33" s="69" t="s">
        <v>52</v>
      </c>
      <c r="F33" s="70">
        <v>3513.94</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10366</v>
      </c>
      <c r="BB33" s="60">
        <f>BA33+SUM(N33:AZ33)</f>
        <v>10366</v>
      </c>
      <c r="BC33" s="56" t="str">
        <f>SpellNumber(L33,BB33)</f>
        <v>INR  Ten Thousand Three Hundred &amp; Sixty Six  Only</v>
      </c>
      <c r="IA33" s="22">
        <v>5.03</v>
      </c>
      <c r="IB33" s="22" t="s">
        <v>84</v>
      </c>
      <c r="IC33" s="22" t="s">
        <v>124</v>
      </c>
      <c r="ID33" s="22">
        <v>2.95</v>
      </c>
      <c r="IE33" s="23" t="s">
        <v>52</v>
      </c>
      <c r="IF33" s="23"/>
      <c r="IG33" s="23"/>
      <c r="IH33" s="23"/>
      <c r="II33" s="23"/>
    </row>
    <row r="34" spans="1:243" s="22" customFormat="1" ht="42.75" customHeight="1">
      <c r="A34" s="66">
        <v>5.04</v>
      </c>
      <c r="B34" s="67" t="s">
        <v>85</v>
      </c>
      <c r="C34" s="39" t="s">
        <v>125</v>
      </c>
      <c r="D34" s="68">
        <v>25.58</v>
      </c>
      <c r="E34" s="69" t="s">
        <v>52</v>
      </c>
      <c r="F34" s="70">
        <v>903.37</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23108</v>
      </c>
      <c r="BB34" s="60">
        <f>BA34+SUM(N34:AZ34)</f>
        <v>23108</v>
      </c>
      <c r="BC34" s="56" t="str">
        <f>SpellNumber(L34,BB34)</f>
        <v>INR  Twenty Three Thousand One Hundred &amp; Eight  Only</v>
      </c>
      <c r="IA34" s="22">
        <v>5.04</v>
      </c>
      <c r="IB34" s="22" t="s">
        <v>85</v>
      </c>
      <c r="IC34" s="22" t="s">
        <v>125</v>
      </c>
      <c r="ID34" s="22">
        <v>25.58</v>
      </c>
      <c r="IE34" s="23" t="s">
        <v>52</v>
      </c>
      <c r="IF34" s="23"/>
      <c r="IG34" s="23"/>
      <c r="IH34" s="23"/>
      <c r="II34" s="23"/>
    </row>
    <row r="35" spans="1:243" s="22" customFormat="1" ht="19.5" customHeight="1">
      <c r="A35" s="66">
        <v>6</v>
      </c>
      <c r="B35" s="67" t="s">
        <v>74</v>
      </c>
      <c r="C35" s="39" t="s">
        <v>126</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6</v>
      </c>
      <c r="IB35" s="22" t="s">
        <v>74</v>
      </c>
      <c r="IC35" s="22" t="s">
        <v>126</v>
      </c>
      <c r="IE35" s="23"/>
      <c r="IF35" s="23"/>
      <c r="IG35" s="23"/>
      <c r="IH35" s="23"/>
      <c r="II35" s="23"/>
    </row>
    <row r="36" spans="1:243" s="22" customFormat="1" ht="30.75" customHeight="1">
      <c r="A36" s="66">
        <v>6.01</v>
      </c>
      <c r="B36" s="67" t="s">
        <v>86</v>
      </c>
      <c r="C36" s="39" t="s">
        <v>127</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6.01</v>
      </c>
      <c r="IB36" s="22" t="s">
        <v>86</v>
      </c>
      <c r="IC36" s="22" t="s">
        <v>127</v>
      </c>
      <c r="IE36" s="23"/>
      <c r="IF36" s="23"/>
      <c r="IG36" s="23"/>
      <c r="IH36" s="23"/>
      <c r="II36" s="23"/>
    </row>
    <row r="37" spans="1:243" s="22" customFormat="1" ht="28.5">
      <c r="A37" s="70">
        <v>6.02</v>
      </c>
      <c r="B37" s="67" t="s">
        <v>87</v>
      </c>
      <c r="C37" s="39" t="s">
        <v>62</v>
      </c>
      <c r="D37" s="68">
        <v>0.22</v>
      </c>
      <c r="E37" s="69" t="s">
        <v>64</v>
      </c>
      <c r="F37" s="70">
        <v>92351.77</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20317</v>
      </c>
      <c r="BB37" s="60">
        <f>BA37+SUM(N37:AZ37)</f>
        <v>20317</v>
      </c>
      <c r="BC37" s="56" t="str">
        <f>SpellNumber(L37,BB37)</f>
        <v>INR  Twenty Thousand Three Hundred &amp; Seventeen  Only</v>
      </c>
      <c r="IA37" s="22">
        <v>6.02</v>
      </c>
      <c r="IB37" s="22" t="s">
        <v>87</v>
      </c>
      <c r="IC37" s="22" t="s">
        <v>62</v>
      </c>
      <c r="ID37" s="22">
        <v>0.22</v>
      </c>
      <c r="IE37" s="23" t="s">
        <v>64</v>
      </c>
      <c r="IF37" s="23"/>
      <c r="IG37" s="23"/>
      <c r="IH37" s="23"/>
      <c r="II37" s="23"/>
    </row>
    <row r="38" spans="1:243" s="22" customFormat="1" ht="85.5">
      <c r="A38" s="66">
        <v>6.03</v>
      </c>
      <c r="B38" s="67" t="s">
        <v>193</v>
      </c>
      <c r="C38" s="39" t="s">
        <v>63</v>
      </c>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6.03</v>
      </c>
      <c r="IB38" s="22" t="s">
        <v>193</v>
      </c>
      <c r="IC38" s="22" t="s">
        <v>63</v>
      </c>
      <c r="IE38" s="23"/>
      <c r="IF38" s="23"/>
      <c r="IG38" s="23"/>
      <c r="IH38" s="23"/>
      <c r="II38" s="23"/>
    </row>
    <row r="39" spans="1:243" s="22" customFormat="1" ht="15.75">
      <c r="A39" s="66">
        <v>6.04</v>
      </c>
      <c r="B39" s="67" t="s">
        <v>194</v>
      </c>
      <c r="C39" s="39" t="s">
        <v>128</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6.04</v>
      </c>
      <c r="IB39" s="22" t="s">
        <v>194</v>
      </c>
      <c r="IC39" s="22" t="s">
        <v>128</v>
      </c>
      <c r="IE39" s="23"/>
      <c r="IF39" s="23"/>
      <c r="IG39" s="23"/>
      <c r="IH39" s="23"/>
      <c r="II39" s="23"/>
    </row>
    <row r="40" spans="1:243" s="22" customFormat="1" ht="28.5">
      <c r="A40" s="66">
        <v>6.05</v>
      </c>
      <c r="B40" s="67" t="s">
        <v>195</v>
      </c>
      <c r="C40" s="39" t="s">
        <v>129</v>
      </c>
      <c r="D40" s="68">
        <v>4.16</v>
      </c>
      <c r="E40" s="69" t="s">
        <v>52</v>
      </c>
      <c r="F40" s="70">
        <v>3817.4</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15880</v>
      </c>
      <c r="BB40" s="60">
        <f>BA40+SUM(N40:AZ40)</f>
        <v>15880</v>
      </c>
      <c r="BC40" s="56" t="str">
        <f>SpellNumber(L40,BB40)</f>
        <v>INR  Fifteen Thousand Eight Hundred &amp; Eighty  Only</v>
      </c>
      <c r="IA40" s="22">
        <v>6.05</v>
      </c>
      <c r="IB40" s="22" t="s">
        <v>195</v>
      </c>
      <c r="IC40" s="22" t="s">
        <v>129</v>
      </c>
      <c r="ID40" s="22">
        <v>4.16</v>
      </c>
      <c r="IE40" s="23" t="s">
        <v>52</v>
      </c>
      <c r="IF40" s="23"/>
      <c r="IG40" s="23"/>
      <c r="IH40" s="23"/>
      <c r="II40" s="23"/>
    </row>
    <row r="41" spans="1:243" s="22" customFormat="1" ht="46.5" customHeight="1">
      <c r="A41" s="66">
        <v>6.06</v>
      </c>
      <c r="B41" s="67" t="s">
        <v>263</v>
      </c>
      <c r="C41" s="39" t="s">
        <v>130</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6.06</v>
      </c>
      <c r="IB41" s="22" t="s">
        <v>263</v>
      </c>
      <c r="IC41" s="22" t="s">
        <v>130</v>
      </c>
      <c r="IE41" s="23"/>
      <c r="IF41" s="23"/>
      <c r="IG41" s="23"/>
      <c r="IH41" s="23"/>
      <c r="II41" s="23"/>
    </row>
    <row r="42" spans="1:243" s="22" customFormat="1" ht="28.5">
      <c r="A42" s="66">
        <v>6.07</v>
      </c>
      <c r="B42" s="67" t="s">
        <v>264</v>
      </c>
      <c r="C42" s="39" t="s">
        <v>131</v>
      </c>
      <c r="D42" s="68">
        <v>2</v>
      </c>
      <c r="E42" s="69" t="s">
        <v>65</v>
      </c>
      <c r="F42" s="70">
        <v>149.05</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298</v>
      </c>
      <c r="BB42" s="60">
        <f>BA42+SUM(N42:AZ42)</f>
        <v>298</v>
      </c>
      <c r="BC42" s="56" t="str">
        <f>SpellNumber(L42,BB42)</f>
        <v>INR  Two Hundred &amp; Ninety Eight  Only</v>
      </c>
      <c r="IA42" s="22">
        <v>6.07</v>
      </c>
      <c r="IB42" s="22" t="s">
        <v>264</v>
      </c>
      <c r="IC42" s="22" t="s">
        <v>131</v>
      </c>
      <c r="ID42" s="22">
        <v>2</v>
      </c>
      <c r="IE42" s="23" t="s">
        <v>65</v>
      </c>
      <c r="IF42" s="23"/>
      <c r="IG42" s="23"/>
      <c r="IH42" s="23"/>
      <c r="II42" s="23"/>
    </row>
    <row r="43" spans="1:243" s="22" customFormat="1" ht="57">
      <c r="A43" s="66">
        <v>6.08</v>
      </c>
      <c r="B43" s="67" t="s">
        <v>196</v>
      </c>
      <c r="C43" s="39" t="s">
        <v>132</v>
      </c>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6.08</v>
      </c>
      <c r="IB43" s="22" t="s">
        <v>196</v>
      </c>
      <c r="IC43" s="22" t="s">
        <v>132</v>
      </c>
      <c r="IE43" s="23"/>
      <c r="IF43" s="23"/>
      <c r="IG43" s="23"/>
      <c r="IH43" s="23"/>
      <c r="II43" s="23"/>
    </row>
    <row r="44" spans="1:243" s="22" customFormat="1" ht="15.75">
      <c r="A44" s="70">
        <v>6.09</v>
      </c>
      <c r="B44" s="67" t="s">
        <v>265</v>
      </c>
      <c r="C44" s="39" t="s">
        <v>133</v>
      </c>
      <c r="D44" s="68">
        <v>1</v>
      </c>
      <c r="E44" s="69" t="s">
        <v>65</v>
      </c>
      <c r="F44" s="70">
        <v>53.09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53</v>
      </c>
      <c r="BB44" s="60">
        <f>BA44+SUM(N44:AZ44)</f>
        <v>53</v>
      </c>
      <c r="BC44" s="56" t="str">
        <f>SpellNumber(L44,BB44)</f>
        <v>INR  Fifty Three Only</v>
      </c>
      <c r="IA44" s="22">
        <v>6.09</v>
      </c>
      <c r="IB44" s="22" t="s">
        <v>265</v>
      </c>
      <c r="IC44" s="22" t="s">
        <v>133</v>
      </c>
      <c r="ID44" s="22">
        <v>1</v>
      </c>
      <c r="IE44" s="23" t="s">
        <v>65</v>
      </c>
      <c r="IF44" s="23"/>
      <c r="IG44" s="23"/>
      <c r="IH44" s="23"/>
      <c r="II44" s="23"/>
    </row>
    <row r="45" spans="1:243" s="22" customFormat="1" ht="15.75">
      <c r="A45" s="66">
        <v>6.1</v>
      </c>
      <c r="B45" s="67" t="s">
        <v>266</v>
      </c>
      <c r="C45" s="39" t="s">
        <v>134</v>
      </c>
      <c r="D45" s="68">
        <v>1</v>
      </c>
      <c r="E45" s="69" t="s">
        <v>65</v>
      </c>
      <c r="F45" s="70">
        <v>46.07</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46</v>
      </c>
      <c r="BB45" s="60">
        <f>BA45+SUM(N45:AZ45)</f>
        <v>46</v>
      </c>
      <c r="BC45" s="56" t="str">
        <f>SpellNumber(L45,BB45)</f>
        <v>INR  Forty Six Only</v>
      </c>
      <c r="IA45" s="22">
        <v>6.1</v>
      </c>
      <c r="IB45" s="22" t="s">
        <v>266</v>
      </c>
      <c r="IC45" s="22" t="s">
        <v>134</v>
      </c>
      <c r="ID45" s="22">
        <v>1</v>
      </c>
      <c r="IE45" s="23" t="s">
        <v>65</v>
      </c>
      <c r="IF45" s="23"/>
      <c r="IG45" s="23"/>
      <c r="IH45" s="23"/>
      <c r="II45" s="23"/>
    </row>
    <row r="46" spans="1:243" s="22" customFormat="1" ht="28.5">
      <c r="A46" s="66">
        <v>6.11</v>
      </c>
      <c r="B46" s="67" t="s">
        <v>197</v>
      </c>
      <c r="C46" s="39" t="s">
        <v>135</v>
      </c>
      <c r="D46" s="68">
        <v>12</v>
      </c>
      <c r="E46" s="69" t="s">
        <v>65</v>
      </c>
      <c r="F46" s="70">
        <v>33.93</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ROUND(total_amount_ba($B$2,$D$2,D46,F46,J46,K46,M46),0)</f>
        <v>407</v>
      </c>
      <c r="BB46" s="60">
        <f>BA46+SUM(N46:AZ46)</f>
        <v>407</v>
      </c>
      <c r="BC46" s="56" t="str">
        <f>SpellNumber(L46,BB46)</f>
        <v>INR  Four Hundred &amp; Seven  Only</v>
      </c>
      <c r="IA46" s="22">
        <v>6.11</v>
      </c>
      <c r="IB46" s="22" t="s">
        <v>197</v>
      </c>
      <c r="IC46" s="22" t="s">
        <v>135</v>
      </c>
      <c r="ID46" s="22">
        <v>12</v>
      </c>
      <c r="IE46" s="23" t="s">
        <v>65</v>
      </c>
      <c r="IF46" s="23"/>
      <c r="IG46" s="23"/>
      <c r="IH46" s="23"/>
      <c r="II46" s="23"/>
    </row>
    <row r="47" spans="1:243" s="22" customFormat="1" ht="57">
      <c r="A47" s="66">
        <v>6.12</v>
      </c>
      <c r="B47" s="67" t="s">
        <v>198</v>
      </c>
      <c r="C47" s="39" t="s">
        <v>136</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6.12</v>
      </c>
      <c r="IB47" s="22" t="s">
        <v>198</v>
      </c>
      <c r="IC47" s="22" t="s">
        <v>136</v>
      </c>
      <c r="IE47" s="23"/>
      <c r="IF47" s="23"/>
      <c r="IG47" s="23"/>
      <c r="IH47" s="23"/>
      <c r="II47" s="23"/>
    </row>
    <row r="48" spans="1:243" s="22" customFormat="1" ht="15.75">
      <c r="A48" s="66">
        <v>6.13</v>
      </c>
      <c r="B48" s="67" t="s">
        <v>75</v>
      </c>
      <c r="C48" s="39" t="s">
        <v>137</v>
      </c>
      <c r="D48" s="68">
        <v>2</v>
      </c>
      <c r="E48" s="69" t="s">
        <v>65</v>
      </c>
      <c r="F48" s="70">
        <v>30.55</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ROUND(total_amount_ba($B$2,$D$2,D48,F48,J48,K48,M48),0)</f>
        <v>61</v>
      </c>
      <c r="BB48" s="60">
        <f>BA48+SUM(N48:AZ48)</f>
        <v>61</v>
      </c>
      <c r="BC48" s="56" t="str">
        <f>SpellNumber(L48,BB48)</f>
        <v>INR  Sixty One Only</v>
      </c>
      <c r="IA48" s="22">
        <v>6.13</v>
      </c>
      <c r="IB48" s="22" t="s">
        <v>75</v>
      </c>
      <c r="IC48" s="22" t="s">
        <v>137</v>
      </c>
      <c r="ID48" s="22">
        <v>2</v>
      </c>
      <c r="IE48" s="23" t="s">
        <v>65</v>
      </c>
      <c r="IF48" s="23"/>
      <c r="IG48" s="23"/>
      <c r="IH48" s="23"/>
      <c r="II48" s="23"/>
    </row>
    <row r="49" spans="1:243" s="22" customFormat="1" ht="28.5">
      <c r="A49" s="66">
        <v>6.14</v>
      </c>
      <c r="B49" s="67" t="s">
        <v>199</v>
      </c>
      <c r="C49" s="39" t="s">
        <v>138</v>
      </c>
      <c r="D49" s="68">
        <v>9</v>
      </c>
      <c r="E49" s="69" t="s">
        <v>65</v>
      </c>
      <c r="F49" s="70">
        <v>24.5</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221</v>
      </c>
      <c r="BB49" s="60">
        <f>BA49+SUM(N49:AZ49)</f>
        <v>221</v>
      </c>
      <c r="BC49" s="56" t="str">
        <f>SpellNumber(L49,BB49)</f>
        <v>INR  Two Hundred &amp; Twenty One  Only</v>
      </c>
      <c r="IA49" s="22">
        <v>6.14</v>
      </c>
      <c r="IB49" s="22" t="s">
        <v>199</v>
      </c>
      <c r="IC49" s="22" t="s">
        <v>138</v>
      </c>
      <c r="ID49" s="22">
        <v>9</v>
      </c>
      <c r="IE49" s="23" t="s">
        <v>65</v>
      </c>
      <c r="IF49" s="23"/>
      <c r="IG49" s="23"/>
      <c r="IH49" s="23"/>
      <c r="II49" s="23"/>
    </row>
    <row r="50" spans="1:243" s="22" customFormat="1" ht="99.75">
      <c r="A50" s="66">
        <v>6.15</v>
      </c>
      <c r="B50" s="67" t="s">
        <v>88</v>
      </c>
      <c r="C50" s="39" t="s">
        <v>139</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6.15</v>
      </c>
      <c r="IB50" s="22" t="s">
        <v>88</v>
      </c>
      <c r="IC50" s="22" t="s">
        <v>139</v>
      </c>
      <c r="IE50" s="23"/>
      <c r="IF50" s="23"/>
      <c r="IG50" s="23"/>
      <c r="IH50" s="23"/>
      <c r="II50" s="23"/>
    </row>
    <row r="51" spans="1:243" s="22" customFormat="1" ht="15.75">
      <c r="A51" s="66">
        <v>6.16</v>
      </c>
      <c r="B51" s="67" t="s">
        <v>264</v>
      </c>
      <c r="C51" s="39" t="s">
        <v>140</v>
      </c>
      <c r="D51" s="68">
        <v>1</v>
      </c>
      <c r="E51" s="69" t="s">
        <v>65</v>
      </c>
      <c r="F51" s="70">
        <v>203.15</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203</v>
      </c>
      <c r="BB51" s="60">
        <f>BA51+SUM(N51:AZ51)</f>
        <v>203</v>
      </c>
      <c r="BC51" s="56" t="str">
        <f>SpellNumber(L51,BB51)</f>
        <v>INR  Two Hundred &amp; Three  Only</v>
      </c>
      <c r="IA51" s="22">
        <v>6.16</v>
      </c>
      <c r="IB51" s="22" t="s">
        <v>264</v>
      </c>
      <c r="IC51" s="22" t="s">
        <v>140</v>
      </c>
      <c r="ID51" s="22">
        <v>1</v>
      </c>
      <c r="IE51" s="23" t="s">
        <v>65</v>
      </c>
      <c r="IF51" s="23"/>
      <c r="IG51" s="23"/>
      <c r="IH51" s="23"/>
      <c r="II51" s="23"/>
    </row>
    <row r="52" spans="1:243" s="22" customFormat="1" ht="75" customHeight="1">
      <c r="A52" s="66">
        <v>6.17</v>
      </c>
      <c r="B52" s="67" t="s">
        <v>89</v>
      </c>
      <c r="C52" s="39" t="s">
        <v>141</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6.17</v>
      </c>
      <c r="IB52" s="22" t="s">
        <v>89</v>
      </c>
      <c r="IC52" s="22" t="s">
        <v>141</v>
      </c>
      <c r="IE52" s="23"/>
      <c r="IF52" s="23"/>
      <c r="IG52" s="23"/>
      <c r="IH52" s="23"/>
      <c r="II52" s="23"/>
    </row>
    <row r="53" spans="1:243" s="22" customFormat="1" ht="21" customHeight="1">
      <c r="A53" s="66">
        <v>6.18</v>
      </c>
      <c r="B53" s="67" t="s">
        <v>265</v>
      </c>
      <c r="C53" s="39" t="s">
        <v>142</v>
      </c>
      <c r="D53" s="68">
        <v>1</v>
      </c>
      <c r="E53" s="69" t="s">
        <v>65</v>
      </c>
      <c r="F53" s="70">
        <v>78.91</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79</v>
      </c>
      <c r="BB53" s="60">
        <f>BA53+SUM(N53:AZ53)</f>
        <v>79</v>
      </c>
      <c r="BC53" s="56" t="str">
        <f>SpellNumber(L53,BB53)</f>
        <v>INR  Seventy Nine Only</v>
      </c>
      <c r="IA53" s="22">
        <v>6.18</v>
      </c>
      <c r="IB53" s="22" t="s">
        <v>265</v>
      </c>
      <c r="IC53" s="22" t="s">
        <v>142</v>
      </c>
      <c r="ID53" s="22">
        <v>1</v>
      </c>
      <c r="IE53" s="23" t="s">
        <v>65</v>
      </c>
      <c r="IF53" s="23"/>
      <c r="IG53" s="23"/>
      <c r="IH53" s="23"/>
      <c r="II53" s="23"/>
    </row>
    <row r="54" spans="1:243" s="22" customFormat="1" ht="45.75" customHeight="1">
      <c r="A54" s="66">
        <v>6.19</v>
      </c>
      <c r="B54" s="67" t="s">
        <v>266</v>
      </c>
      <c r="C54" s="39" t="s">
        <v>143</v>
      </c>
      <c r="D54" s="68">
        <v>21</v>
      </c>
      <c r="E54" s="69" t="s">
        <v>65</v>
      </c>
      <c r="F54" s="70">
        <v>65.76</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ROUND(total_amount_ba($B$2,$D$2,D54,F54,J54,K54,M54),0)</f>
        <v>1381</v>
      </c>
      <c r="BB54" s="60">
        <f>BA54+SUM(N54:AZ54)</f>
        <v>1381</v>
      </c>
      <c r="BC54" s="56" t="str">
        <f>SpellNumber(L54,BB54)</f>
        <v>INR  One Thousand Three Hundred &amp; Eighty One  Only</v>
      </c>
      <c r="IA54" s="22">
        <v>6.19</v>
      </c>
      <c r="IB54" s="22" t="s">
        <v>266</v>
      </c>
      <c r="IC54" s="22" t="s">
        <v>143</v>
      </c>
      <c r="ID54" s="22">
        <v>21</v>
      </c>
      <c r="IE54" s="23" t="s">
        <v>65</v>
      </c>
      <c r="IF54" s="23"/>
      <c r="IG54" s="23"/>
      <c r="IH54" s="23"/>
      <c r="II54" s="23"/>
    </row>
    <row r="55" spans="1:243" s="22" customFormat="1" ht="28.5">
      <c r="A55" s="66">
        <v>6.2</v>
      </c>
      <c r="B55" s="67" t="s">
        <v>197</v>
      </c>
      <c r="C55" s="39" t="s">
        <v>144</v>
      </c>
      <c r="D55" s="68">
        <v>29</v>
      </c>
      <c r="E55" s="69" t="s">
        <v>65</v>
      </c>
      <c r="F55" s="70">
        <v>50.98</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1478</v>
      </c>
      <c r="BB55" s="60">
        <f>BA55+SUM(N55:AZ55)</f>
        <v>1478</v>
      </c>
      <c r="BC55" s="56" t="str">
        <f>SpellNumber(L55,BB55)</f>
        <v>INR  One Thousand Four Hundred &amp; Seventy Eight  Only</v>
      </c>
      <c r="IA55" s="22">
        <v>6.2</v>
      </c>
      <c r="IB55" s="22" t="s">
        <v>197</v>
      </c>
      <c r="IC55" s="22" t="s">
        <v>144</v>
      </c>
      <c r="ID55" s="22">
        <v>29</v>
      </c>
      <c r="IE55" s="23" t="s">
        <v>65</v>
      </c>
      <c r="IF55" s="23"/>
      <c r="IG55" s="23"/>
      <c r="IH55" s="23"/>
      <c r="II55" s="23"/>
    </row>
    <row r="56" spans="1:243" s="22" customFormat="1" ht="30.75" customHeight="1">
      <c r="A56" s="66">
        <v>6.21</v>
      </c>
      <c r="B56" s="71" t="s">
        <v>90</v>
      </c>
      <c r="C56" s="39" t="s">
        <v>145</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6.21</v>
      </c>
      <c r="IB56" s="22" t="s">
        <v>90</v>
      </c>
      <c r="IC56" s="22" t="s">
        <v>145</v>
      </c>
      <c r="IE56" s="23"/>
      <c r="IF56" s="23"/>
      <c r="IG56" s="23"/>
      <c r="IH56" s="23"/>
      <c r="II56" s="23"/>
    </row>
    <row r="57" spans="1:243" s="22" customFormat="1" ht="20.25" customHeight="1">
      <c r="A57" s="66">
        <v>6.22</v>
      </c>
      <c r="B57" s="71" t="s">
        <v>75</v>
      </c>
      <c r="C57" s="39" t="s">
        <v>146</v>
      </c>
      <c r="D57" s="68">
        <v>2</v>
      </c>
      <c r="E57" s="69" t="s">
        <v>65</v>
      </c>
      <c r="F57" s="70">
        <v>52.3</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105</v>
      </c>
      <c r="BB57" s="60">
        <f>BA57+SUM(N57:AZ57)</f>
        <v>105</v>
      </c>
      <c r="BC57" s="56" t="str">
        <f>SpellNumber(L57,BB57)</f>
        <v>INR  One Hundred &amp; Five  Only</v>
      </c>
      <c r="IA57" s="22">
        <v>6.22</v>
      </c>
      <c r="IB57" s="22" t="s">
        <v>75</v>
      </c>
      <c r="IC57" s="22" t="s">
        <v>146</v>
      </c>
      <c r="ID57" s="22">
        <v>2</v>
      </c>
      <c r="IE57" s="23" t="s">
        <v>65</v>
      </c>
      <c r="IF57" s="23"/>
      <c r="IG57" s="23"/>
      <c r="IH57" s="23"/>
      <c r="II57" s="23"/>
    </row>
    <row r="58" spans="1:243" s="22" customFormat="1" ht="28.5">
      <c r="A58" s="70">
        <v>6.23</v>
      </c>
      <c r="B58" s="67" t="s">
        <v>199</v>
      </c>
      <c r="C58" s="39" t="s">
        <v>147</v>
      </c>
      <c r="D58" s="68">
        <v>25</v>
      </c>
      <c r="E58" s="69" t="s">
        <v>65</v>
      </c>
      <c r="F58" s="70">
        <v>46.33</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ROUND(total_amount_ba($B$2,$D$2,D58,F58,J58,K58,M58),0)</f>
        <v>1158</v>
      </c>
      <c r="BB58" s="60">
        <f>BA58+SUM(N58:AZ58)</f>
        <v>1158</v>
      </c>
      <c r="BC58" s="56" t="str">
        <f>SpellNumber(L58,BB58)</f>
        <v>INR  One Thousand One Hundred &amp; Fifty Eight  Only</v>
      </c>
      <c r="IA58" s="22">
        <v>6.23</v>
      </c>
      <c r="IB58" s="22" t="s">
        <v>199</v>
      </c>
      <c r="IC58" s="22" t="s">
        <v>147</v>
      </c>
      <c r="ID58" s="22">
        <v>25</v>
      </c>
      <c r="IE58" s="23" t="s">
        <v>65</v>
      </c>
      <c r="IF58" s="23"/>
      <c r="IG58" s="23"/>
      <c r="IH58" s="23"/>
      <c r="II58" s="23"/>
    </row>
    <row r="59" spans="1:243" s="22" customFormat="1" ht="76.5" customHeight="1">
      <c r="A59" s="66">
        <v>6.24</v>
      </c>
      <c r="B59" s="67" t="s">
        <v>91</v>
      </c>
      <c r="C59" s="39" t="s">
        <v>148</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6.24</v>
      </c>
      <c r="IB59" s="22" t="s">
        <v>91</v>
      </c>
      <c r="IC59" s="22" t="s">
        <v>148</v>
      </c>
      <c r="IE59" s="23"/>
      <c r="IF59" s="23"/>
      <c r="IG59" s="23"/>
      <c r="IH59" s="23"/>
      <c r="II59" s="23"/>
    </row>
    <row r="60" spans="1:243" s="22" customFormat="1" ht="19.5" customHeight="1">
      <c r="A60" s="66">
        <v>6.25</v>
      </c>
      <c r="B60" s="67" t="s">
        <v>92</v>
      </c>
      <c r="C60" s="39" t="s">
        <v>149</v>
      </c>
      <c r="D60" s="68">
        <v>7</v>
      </c>
      <c r="E60" s="69" t="s">
        <v>65</v>
      </c>
      <c r="F60" s="70">
        <v>54.4</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381</v>
      </c>
      <c r="BB60" s="60">
        <f>BA60+SUM(N60:AZ60)</f>
        <v>381</v>
      </c>
      <c r="BC60" s="56" t="str">
        <f>SpellNumber(L60,BB60)</f>
        <v>INR  Three Hundred &amp; Eighty One  Only</v>
      </c>
      <c r="IA60" s="22">
        <v>6.25</v>
      </c>
      <c r="IB60" s="22" t="s">
        <v>92</v>
      </c>
      <c r="IC60" s="22" t="s">
        <v>149</v>
      </c>
      <c r="ID60" s="22">
        <v>7</v>
      </c>
      <c r="IE60" s="23" t="s">
        <v>65</v>
      </c>
      <c r="IF60" s="23"/>
      <c r="IG60" s="23"/>
      <c r="IH60" s="23"/>
      <c r="II60" s="23"/>
    </row>
    <row r="61" spans="1:243" s="22" customFormat="1" ht="89.25" customHeight="1">
      <c r="A61" s="70">
        <v>6.26</v>
      </c>
      <c r="B61" s="67" t="s">
        <v>200</v>
      </c>
      <c r="C61" s="39" t="s">
        <v>150</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6.26</v>
      </c>
      <c r="IB61" s="22" t="s">
        <v>200</v>
      </c>
      <c r="IC61" s="22" t="s">
        <v>150</v>
      </c>
      <c r="IE61" s="23"/>
      <c r="IF61" s="23"/>
      <c r="IG61" s="23"/>
      <c r="IH61" s="23"/>
      <c r="II61" s="23"/>
    </row>
    <row r="62" spans="1:243" s="22" customFormat="1" ht="15.75">
      <c r="A62" s="66">
        <v>6.27</v>
      </c>
      <c r="B62" s="71" t="s">
        <v>201</v>
      </c>
      <c r="C62" s="39" t="s">
        <v>151</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6.27</v>
      </c>
      <c r="IB62" s="22" t="s">
        <v>201</v>
      </c>
      <c r="IC62" s="22" t="s">
        <v>151</v>
      </c>
      <c r="IE62" s="23"/>
      <c r="IF62" s="23"/>
      <c r="IG62" s="23"/>
      <c r="IH62" s="23"/>
      <c r="II62" s="23"/>
    </row>
    <row r="63" spans="1:243" s="22" customFormat="1" ht="28.5">
      <c r="A63" s="66">
        <v>6.28</v>
      </c>
      <c r="B63" s="71" t="s">
        <v>202</v>
      </c>
      <c r="C63" s="39" t="s">
        <v>152</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6.28</v>
      </c>
      <c r="IB63" s="22" t="s">
        <v>202</v>
      </c>
      <c r="IC63" s="22" t="s">
        <v>152</v>
      </c>
      <c r="IE63" s="23"/>
      <c r="IF63" s="23"/>
      <c r="IG63" s="23"/>
      <c r="IH63" s="23"/>
      <c r="II63" s="23"/>
    </row>
    <row r="64" spans="1:243" s="22" customFormat="1" ht="28.5" customHeight="1">
      <c r="A64" s="70">
        <v>6.29</v>
      </c>
      <c r="B64" s="67" t="s">
        <v>194</v>
      </c>
      <c r="C64" s="39" t="s">
        <v>153</v>
      </c>
      <c r="D64" s="68">
        <v>13</v>
      </c>
      <c r="E64" s="69" t="s">
        <v>52</v>
      </c>
      <c r="F64" s="70">
        <v>3816.04</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49609</v>
      </c>
      <c r="BB64" s="60">
        <f>BA64+SUM(N64:AZ64)</f>
        <v>49609</v>
      </c>
      <c r="BC64" s="56" t="str">
        <f>SpellNumber(L64,BB64)</f>
        <v>INR  Forty Nine Thousand Six Hundred &amp; Nine  Only</v>
      </c>
      <c r="IA64" s="22">
        <v>6.29</v>
      </c>
      <c r="IB64" s="22" t="s">
        <v>194</v>
      </c>
      <c r="IC64" s="22" t="s">
        <v>153</v>
      </c>
      <c r="ID64" s="22">
        <v>13</v>
      </c>
      <c r="IE64" s="23" t="s">
        <v>52</v>
      </c>
      <c r="IF64" s="23"/>
      <c r="IG64" s="23"/>
      <c r="IH64" s="23"/>
      <c r="II64" s="23"/>
    </row>
    <row r="65" spans="1:243" s="22" customFormat="1" ht="15.75">
      <c r="A65" s="66">
        <v>7</v>
      </c>
      <c r="B65" s="67" t="s">
        <v>203</v>
      </c>
      <c r="C65" s="39" t="s">
        <v>154</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7</v>
      </c>
      <c r="IB65" s="22" t="s">
        <v>203</v>
      </c>
      <c r="IC65" s="22" t="s">
        <v>154</v>
      </c>
      <c r="IE65" s="23"/>
      <c r="IF65" s="23"/>
      <c r="IG65" s="23"/>
      <c r="IH65" s="23"/>
      <c r="II65" s="23"/>
    </row>
    <row r="66" spans="1:243" s="22" customFormat="1" ht="33" customHeight="1">
      <c r="A66" s="66">
        <v>7.01</v>
      </c>
      <c r="B66" s="67" t="s">
        <v>204</v>
      </c>
      <c r="C66" s="39" t="s">
        <v>155</v>
      </c>
      <c r="D66" s="68">
        <v>7</v>
      </c>
      <c r="E66" s="69" t="s">
        <v>66</v>
      </c>
      <c r="F66" s="70">
        <v>75.44</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ROUND(total_amount_ba($B$2,$D$2,D66,F66,J66,K66,M66),0)</f>
        <v>528</v>
      </c>
      <c r="BB66" s="60">
        <f>BA66+SUM(N66:AZ66)</f>
        <v>528</v>
      </c>
      <c r="BC66" s="56" t="str">
        <f>SpellNumber(L66,BB66)</f>
        <v>INR  Five Hundred &amp; Twenty Eight  Only</v>
      </c>
      <c r="IA66" s="22">
        <v>7.01</v>
      </c>
      <c r="IB66" s="22" t="s">
        <v>204</v>
      </c>
      <c r="IC66" s="22" t="s">
        <v>155</v>
      </c>
      <c r="ID66" s="22">
        <v>7</v>
      </c>
      <c r="IE66" s="23" t="s">
        <v>66</v>
      </c>
      <c r="IF66" s="23"/>
      <c r="IG66" s="23"/>
      <c r="IH66" s="23"/>
      <c r="II66" s="23"/>
    </row>
    <row r="67" spans="1:243" s="22" customFormat="1" ht="15.75">
      <c r="A67" s="70">
        <v>8</v>
      </c>
      <c r="B67" s="67" t="s">
        <v>205</v>
      </c>
      <c r="C67" s="39" t="s">
        <v>156</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8</v>
      </c>
      <c r="IB67" s="22" t="s">
        <v>205</v>
      </c>
      <c r="IC67" s="22" t="s">
        <v>156</v>
      </c>
      <c r="IE67" s="23"/>
      <c r="IF67" s="23"/>
      <c r="IG67" s="23"/>
      <c r="IH67" s="23"/>
      <c r="II67" s="23"/>
    </row>
    <row r="68" spans="1:243" s="22" customFormat="1" ht="185.25">
      <c r="A68" s="66">
        <v>8.01</v>
      </c>
      <c r="B68" s="71" t="s">
        <v>206</v>
      </c>
      <c r="C68" s="39" t="s">
        <v>157</v>
      </c>
      <c r="D68" s="68">
        <v>10.7</v>
      </c>
      <c r="E68" s="69" t="s">
        <v>52</v>
      </c>
      <c r="F68" s="70">
        <v>954.31</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ROUND(total_amount_ba($B$2,$D$2,D68,F68,J68,K68,M68),0)</f>
        <v>10211</v>
      </c>
      <c r="BB68" s="60">
        <f>BA68+SUM(N68:AZ68)</f>
        <v>10211</v>
      </c>
      <c r="BC68" s="56" t="str">
        <f>SpellNumber(L68,BB68)</f>
        <v>INR  Ten Thousand Two Hundred &amp; Eleven  Only</v>
      </c>
      <c r="IA68" s="22">
        <v>8.01</v>
      </c>
      <c r="IB68" s="22" t="s">
        <v>206</v>
      </c>
      <c r="IC68" s="22" t="s">
        <v>157</v>
      </c>
      <c r="ID68" s="22">
        <v>10.7</v>
      </c>
      <c r="IE68" s="23" t="s">
        <v>52</v>
      </c>
      <c r="IF68" s="23"/>
      <c r="IG68" s="23"/>
      <c r="IH68" s="23"/>
      <c r="II68" s="23"/>
    </row>
    <row r="69" spans="1:243" s="22" customFormat="1" ht="160.5" customHeight="1">
      <c r="A69" s="66">
        <v>8.02</v>
      </c>
      <c r="B69" s="71" t="s">
        <v>267</v>
      </c>
      <c r="C69" s="39" t="s">
        <v>158</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8.02</v>
      </c>
      <c r="IB69" s="22" t="s">
        <v>267</v>
      </c>
      <c r="IC69" s="22" t="s">
        <v>158</v>
      </c>
      <c r="IE69" s="23"/>
      <c r="IF69" s="23"/>
      <c r="IG69" s="23"/>
      <c r="IH69" s="23"/>
      <c r="II69" s="23"/>
    </row>
    <row r="70" spans="1:243" s="22" customFormat="1" ht="42.75">
      <c r="A70" s="70">
        <v>8.03</v>
      </c>
      <c r="B70" s="67" t="s">
        <v>268</v>
      </c>
      <c r="C70" s="39" t="s">
        <v>159</v>
      </c>
      <c r="D70" s="68">
        <v>87.5</v>
      </c>
      <c r="E70" s="69" t="s">
        <v>52</v>
      </c>
      <c r="F70" s="70">
        <v>1315.69</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115123</v>
      </c>
      <c r="BB70" s="60">
        <f>BA70+SUM(N70:AZ70)</f>
        <v>115123</v>
      </c>
      <c r="BC70" s="56" t="str">
        <f>SpellNumber(L70,BB70)</f>
        <v>INR  One Lakh Fifteen Thousand One Hundred &amp; Twenty Three  Only</v>
      </c>
      <c r="IA70" s="22">
        <v>8.03</v>
      </c>
      <c r="IB70" s="22" t="s">
        <v>268</v>
      </c>
      <c r="IC70" s="22" t="s">
        <v>159</v>
      </c>
      <c r="ID70" s="22">
        <v>87.5</v>
      </c>
      <c r="IE70" s="23" t="s">
        <v>52</v>
      </c>
      <c r="IF70" s="23"/>
      <c r="IG70" s="23"/>
      <c r="IH70" s="23"/>
      <c r="II70" s="23"/>
    </row>
    <row r="71" spans="1:243" s="22" customFormat="1" ht="55.5" customHeight="1">
      <c r="A71" s="66">
        <v>8.04</v>
      </c>
      <c r="B71" s="67" t="s">
        <v>269</v>
      </c>
      <c r="C71" s="39" t="s">
        <v>160</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8.04</v>
      </c>
      <c r="IB71" s="22" t="s">
        <v>269</v>
      </c>
      <c r="IC71" s="22" t="s">
        <v>160</v>
      </c>
      <c r="IE71" s="23"/>
      <c r="IF71" s="23"/>
      <c r="IG71" s="23"/>
      <c r="IH71" s="23"/>
      <c r="II71" s="23"/>
    </row>
    <row r="72" spans="1:243" s="22" customFormat="1" ht="28.5">
      <c r="A72" s="66">
        <v>8.05</v>
      </c>
      <c r="B72" s="67" t="s">
        <v>268</v>
      </c>
      <c r="C72" s="39" t="s">
        <v>161</v>
      </c>
      <c r="D72" s="68">
        <v>8.2</v>
      </c>
      <c r="E72" s="69" t="s">
        <v>52</v>
      </c>
      <c r="F72" s="70">
        <v>1355.41</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11114</v>
      </c>
      <c r="BB72" s="60">
        <f>BA72+SUM(N72:AZ72)</f>
        <v>11114</v>
      </c>
      <c r="BC72" s="56" t="str">
        <f>SpellNumber(L72,BB72)</f>
        <v>INR  Eleven Thousand One Hundred &amp; Fourteen  Only</v>
      </c>
      <c r="IA72" s="22">
        <v>8.05</v>
      </c>
      <c r="IB72" s="22" t="s">
        <v>268</v>
      </c>
      <c r="IC72" s="22" t="s">
        <v>161</v>
      </c>
      <c r="ID72" s="22">
        <v>8.2</v>
      </c>
      <c r="IE72" s="23" t="s">
        <v>52</v>
      </c>
      <c r="IF72" s="23"/>
      <c r="IG72" s="23"/>
      <c r="IH72" s="23"/>
      <c r="II72" s="23"/>
    </row>
    <row r="73" spans="1:243" s="22" customFormat="1" ht="15.75">
      <c r="A73" s="70">
        <v>9</v>
      </c>
      <c r="B73" s="67" t="s">
        <v>53</v>
      </c>
      <c r="C73" s="39" t="s">
        <v>162</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v>
      </c>
      <c r="IB73" s="22" t="s">
        <v>53</v>
      </c>
      <c r="IC73" s="22" t="s">
        <v>162</v>
      </c>
      <c r="IE73" s="23"/>
      <c r="IF73" s="23"/>
      <c r="IG73" s="23"/>
      <c r="IH73" s="23"/>
      <c r="II73" s="23"/>
    </row>
    <row r="74" spans="1:243" s="22" customFormat="1" ht="20.25" customHeight="1">
      <c r="A74" s="66">
        <v>9.01</v>
      </c>
      <c r="B74" s="71" t="s">
        <v>207</v>
      </c>
      <c r="C74" s="39" t="s">
        <v>163</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9.01</v>
      </c>
      <c r="IB74" s="22" t="s">
        <v>207</v>
      </c>
      <c r="IC74" s="22" t="s">
        <v>163</v>
      </c>
      <c r="IE74" s="23"/>
      <c r="IF74" s="23"/>
      <c r="IG74" s="23"/>
      <c r="IH74" s="23"/>
      <c r="II74" s="23"/>
    </row>
    <row r="75" spans="1:243" s="22" customFormat="1" ht="28.5">
      <c r="A75" s="66">
        <v>9.02</v>
      </c>
      <c r="B75" s="71" t="s">
        <v>208</v>
      </c>
      <c r="C75" s="39" t="s">
        <v>164</v>
      </c>
      <c r="D75" s="68">
        <v>5</v>
      </c>
      <c r="E75" s="69" t="s">
        <v>52</v>
      </c>
      <c r="F75" s="70">
        <v>266.46</v>
      </c>
      <c r="G75" s="40"/>
      <c r="H75" s="24"/>
      <c r="I75" s="47" t="s">
        <v>38</v>
      </c>
      <c r="J75" s="48">
        <f>IF(I75="Less(-)",-1,1)</f>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ROUND(total_amount_ba($B$2,$D$2,D75,F75,J75,K75,M75),0)</f>
        <v>1332</v>
      </c>
      <c r="BB75" s="60">
        <f>BA75+SUM(N75:AZ75)</f>
        <v>1332</v>
      </c>
      <c r="BC75" s="56" t="str">
        <f>SpellNumber(L75,BB75)</f>
        <v>INR  One Thousand Three Hundred &amp; Thirty Two  Only</v>
      </c>
      <c r="IA75" s="22">
        <v>9.02</v>
      </c>
      <c r="IB75" s="22" t="s">
        <v>208</v>
      </c>
      <c r="IC75" s="22" t="s">
        <v>164</v>
      </c>
      <c r="ID75" s="22">
        <v>5</v>
      </c>
      <c r="IE75" s="23" t="s">
        <v>52</v>
      </c>
      <c r="IF75" s="23"/>
      <c r="IG75" s="23"/>
      <c r="IH75" s="23"/>
      <c r="II75" s="23"/>
    </row>
    <row r="76" spans="1:243" s="22" customFormat="1" ht="76.5" customHeight="1">
      <c r="A76" s="70">
        <v>9.03</v>
      </c>
      <c r="B76" s="67" t="s">
        <v>209</v>
      </c>
      <c r="C76" s="39" t="s">
        <v>165</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9.03</v>
      </c>
      <c r="IB76" s="22" t="s">
        <v>209</v>
      </c>
      <c r="IC76" s="22" t="s">
        <v>165</v>
      </c>
      <c r="IE76" s="23"/>
      <c r="IF76" s="23"/>
      <c r="IG76" s="23"/>
      <c r="IH76" s="23"/>
      <c r="II76" s="23"/>
    </row>
    <row r="77" spans="1:243" s="22" customFormat="1" ht="28.5">
      <c r="A77" s="66">
        <v>9.04</v>
      </c>
      <c r="B77" s="67" t="s">
        <v>210</v>
      </c>
      <c r="C77" s="39" t="s">
        <v>166</v>
      </c>
      <c r="D77" s="68">
        <v>13.2</v>
      </c>
      <c r="E77" s="69" t="s">
        <v>52</v>
      </c>
      <c r="F77" s="70">
        <v>323.8</v>
      </c>
      <c r="G77" s="40"/>
      <c r="H77" s="24"/>
      <c r="I77" s="47" t="s">
        <v>38</v>
      </c>
      <c r="J77" s="48">
        <f>IF(I77="Less(-)",-1,1)</f>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ROUND(total_amount_ba($B$2,$D$2,D77,F77,J77,K77,M77),0)</f>
        <v>4274</v>
      </c>
      <c r="BB77" s="60">
        <f>BA77+SUM(N77:AZ77)</f>
        <v>4274</v>
      </c>
      <c r="BC77" s="56" t="str">
        <f>SpellNumber(L77,BB77)</f>
        <v>INR  Four Thousand Two Hundred &amp; Seventy Four  Only</v>
      </c>
      <c r="IA77" s="22">
        <v>9.04</v>
      </c>
      <c r="IB77" s="22" t="s">
        <v>210</v>
      </c>
      <c r="IC77" s="22" t="s">
        <v>166</v>
      </c>
      <c r="ID77" s="22">
        <v>13.2</v>
      </c>
      <c r="IE77" s="23" t="s">
        <v>52</v>
      </c>
      <c r="IF77" s="23"/>
      <c r="IG77" s="23"/>
      <c r="IH77" s="23"/>
      <c r="II77" s="23"/>
    </row>
    <row r="78" spans="1:243" s="22" customFormat="1" ht="15.75">
      <c r="A78" s="66">
        <v>9.05</v>
      </c>
      <c r="B78" s="67" t="s">
        <v>76</v>
      </c>
      <c r="C78" s="39" t="s">
        <v>167</v>
      </c>
      <c r="D78" s="74"/>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6"/>
      <c r="IA78" s="22">
        <v>9.05</v>
      </c>
      <c r="IB78" s="22" t="s">
        <v>76</v>
      </c>
      <c r="IC78" s="22" t="s">
        <v>167</v>
      </c>
      <c r="IE78" s="23"/>
      <c r="IF78" s="23"/>
      <c r="IG78" s="23"/>
      <c r="IH78" s="23"/>
      <c r="II78" s="23"/>
    </row>
    <row r="79" spans="1:243" s="22" customFormat="1" ht="28.5">
      <c r="A79" s="70">
        <v>9.06</v>
      </c>
      <c r="B79" s="67" t="s">
        <v>77</v>
      </c>
      <c r="C79" s="39" t="s">
        <v>168</v>
      </c>
      <c r="D79" s="68">
        <v>3</v>
      </c>
      <c r="E79" s="69" t="s">
        <v>52</v>
      </c>
      <c r="F79" s="70">
        <v>199.34</v>
      </c>
      <c r="G79" s="40"/>
      <c r="H79" s="24"/>
      <c r="I79" s="47" t="s">
        <v>38</v>
      </c>
      <c r="J79" s="48">
        <f aca="true" t="shared" si="0" ref="J79:J12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1" ref="BA79:BA129">ROUND(total_amount_ba($B$2,$D$2,D79,F79,J79,K79,M79),0)</f>
        <v>598</v>
      </c>
      <c r="BB79" s="60">
        <f aca="true" t="shared" si="2" ref="BB79:BB129">BA79+SUM(N79:AZ79)</f>
        <v>598</v>
      </c>
      <c r="BC79" s="56" t="str">
        <f aca="true" t="shared" si="3" ref="BC79:BC129">SpellNumber(L79,BB79)</f>
        <v>INR  Five Hundred &amp; Ninety Eight  Only</v>
      </c>
      <c r="IA79" s="22">
        <v>9.06</v>
      </c>
      <c r="IB79" s="22" t="s">
        <v>77</v>
      </c>
      <c r="IC79" s="22" t="s">
        <v>168</v>
      </c>
      <c r="ID79" s="22">
        <v>3</v>
      </c>
      <c r="IE79" s="23" t="s">
        <v>52</v>
      </c>
      <c r="IF79" s="23"/>
      <c r="IG79" s="23"/>
      <c r="IH79" s="23"/>
      <c r="II79" s="23"/>
    </row>
    <row r="80" spans="1:243" s="22" customFormat="1" ht="85.5">
      <c r="A80" s="66">
        <v>9.07</v>
      </c>
      <c r="B80" s="71" t="s">
        <v>93</v>
      </c>
      <c r="C80" s="39" t="s">
        <v>169</v>
      </c>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A80" s="22">
        <v>9.07</v>
      </c>
      <c r="IB80" s="22" t="s">
        <v>93</v>
      </c>
      <c r="IC80" s="22" t="s">
        <v>169</v>
      </c>
      <c r="IE80" s="23"/>
      <c r="IF80" s="23"/>
      <c r="IG80" s="23"/>
      <c r="IH80" s="23"/>
      <c r="II80" s="23"/>
    </row>
    <row r="81" spans="1:243" s="22" customFormat="1" ht="28.5">
      <c r="A81" s="66">
        <v>9.08</v>
      </c>
      <c r="B81" s="71" t="s">
        <v>78</v>
      </c>
      <c r="C81" s="39" t="s">
        <v>170</v>
      </c>
      <c r="D81" s="68">
        <v>47</v>
      </c>
      <c r="E81" s="69" t="s">
        <v>52</v>
      </c>
      <c r="F81" s="70">
        <v>76.41</v>
      </c>
      <c r="G81" s="40"/>
      <c r="H81" s="24"/>
      <c r="I81" s="47" t="s">
        <v>38</v>
      </c>
      <c r="J81" s="48">
        <f t="shared" si="0"/>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1"/>
        <v>3591</v>
      </c>
      <c r="BB81" s="60">
        <f t="shared" si="2"/>
        <v>3591</v>
      </c>
      <c r="BC81" s="56" t="str">
        <f t="shared" si="3"/>
        <v>INR  Three Thousand Five Hundred &amp; Ninety One  Only</v>
      </c>
      <c r="IA81" s="22">
        <v>9.08</v>
      </c>
      <c r="IB81" s="22" t="s">
        <v>78</v>
      </c>
      <c r="IC81" s="22" t="s">
        <v>170</v>
      </c>
      <c r="ID81" s="22">
        <v>47</v>
      </c>
      <c r="IE81" s="23" t="s">
        <v>52</v>
      </c>
      <c r="IF81" s="23"/>
      <c r="IG81" s="23"/>
      <c r="IH81" s="23"/>
      <c r="II81" s="23"/>
    </row>
    <row r="82" spans="1:243" s="22" customFormat="1" ht="46.5" customHeight="1">
      <c r="A82" s="70">
        <v>9.09</v>
      </c>
      <c r="B82" s="67" t="s">
        <v>94</v>
      </c>
      <c r="C82" s="39" t="s">
        <v>171</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9.09</v>
      </c>
      <c r="IB82" s="22" t="s">
        <v>94</v>
      </c>
      <c r="IC82" s="22" t="s">
        <v>171</v>
      </c>
      <c r="IE82" s="23"/>
      <c r="IF82" s="23"/>
      <c r="IG82" s="23"/>
      <c r="IH82" s="23"/>
      <c r="II82" s="23"/>
    </row>
    <row r="83" spans="1:243" s="22" customFormat="1" ht="57">
      <c r="A83" s="66">
        <v>9.1</v>
      </c>
      <c r="B83" s="67" t="s">
        <v>95</v>
      </c>
      <c r="C83" s="39" t="s">
        <v>172</v>
      </c>
      <c r="D83" s="68">
        <v>30</v>
      </c>
      <c r="E83" s="69" t="s">
        <v>52</v>
      </c>
      <c r="F83" s="70">
        <v>155.32</v>
      </c>
      <c r="G83" s="40"/>
      <c r="H83" s="24"/>
      <c r="I83" s="47" t="s">
        <v>38</v>
      </c>
      <c r="J83" s="48">
        <f t="shared" si="0"/>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1"/>
        <v>4660</v>
      </c>
      <c r="BB83" s="60">
        <f t="shared" si="2"/>
        <v>4660</v>
      </c>
      <c r="BC83" s="56" t="str">
        <f t="shared" si="3"/>
        <v>INR  Four Thousand Six Hundred &amp; Sixty  Only</v>
      </c>
      <c r="IA83" s="22">
        <v>9.1</v>
      </c>
      <c r="IB83" s="22" t="s">
        <v>95</v>
      </c>
      <c r="IC83" s="22" t="s">
        <v>172</v>
      </c>
      <c r="ID83" s="22">
        <v>30</v>
      </c>
      <c r="IE83" s="23" t="s">
        <v>52</v>
      </c>
      <c r="IF83" s="23"/>
      <c r="IG83" s="23"/>
      <c r="IH83" s="23"/>
      <c r="II83" s="23"/>
    </row>
    <row r="84" spans="1:243" s="22" customFormat="1" ht="85.5">
      <c r="A84" s="66">
        <v>9.11</v>
      </c>
      <c r="B84" s="67" t="s">
        <v>96</v>
      </c>
      <c r="C84" s="39" t="s">
        <v>173</v>
      </c>
      <c r="D84" s="68">
        <v>47</v>
      </c>
      <c r="E84" s="69" t="s">
        <v>52</v>
      </c>
      <c r="F84" s="70">
        <v>100.96</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4745</v>
      </c>
      <c r="BB84" s="60">
        <f t="shared" si="2"/>
        <v>4745</v>
      </c>
      <c r="BC84" s="56" t="str">
        <f t="shared" si="3"/>
        <v>INR  Four Thousand Seven Hundred &amp; Forty Five  Only</v>
      </c>
      <c r="IA84" s="22">
        <v>9.11</v>
      </c>
      <c r="IB84" s="22" t="s">
        <v>96</v>
      </c>
      <c r="IC84" s="22" t="s">
        <v>173</v>
      </c>
      <c r="ID84" s="22">
        <v>47</v>
      </c>
      <c r="IE84" s="23" t="s">
        <v>52</v>
      </c>
      <c r="IF84" s="23"/>
      <c r="IG84" s="23"/>
      <c r="IH84" s="23"/>
      <c r="II84" s="23"/>
    </row>
    <row r="85" spans="1:243" s="22" customFormat="1" ht="19.5" customHeight="1">
      <c r="A85" s="70">
        <v>9.12</v>
      </c>
      <c r="B85" s="67" t="s">
        <v>270</v>
      </c>
      <c r="C85" s="39" t="s">
        <v>174</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9.12</v>
      </c>
      <c r="IB85" s="22" t="s">
        <v>270</v>
      </c>
      <c r="IC85" s="22" t="s">
        <v>174</v>
      </c>
      <c r="IE85" s="23"/>
      <c r="IF85" s="23"/>
      <c r="IG85" s="23"/>
      <c r="IH85" s="23"/>
      <c r="II85" s="23"/>
    </row>
    <row r="86" spans="1:243" s="22" customFormat="1" ht="28.5">
      <c r="A86" s="66">
        <v>9.13</v>
      </c>
      <c r="B86" s="71" t="s">
        <v>271</v>
      </c>
      <c r="C86" s="39" t="s">
        <v>175</v>
      </c>
      <c r="D86" s="68">
        <v>97</v>
      </c>
      <c r="E86" s="69" t="s">
        <v>52</v>
      </c>
      <c r="F86" s="70">
        <v>14.68</v>
      </c>
      <c r="G86" s="40"/>
      <c r="H86" s="24"/>
      <c r="I86" s="47" t="s">
        <v>38</v>
      </c>
      <c r="J86" s="48">
        <f t="shared" si="0"/>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1"/>
        <v>1424</v>
      </c>
      <c r="BB86" s="60">
        <f t="shared" si="2"/>
        <v>1424</v>
      </c>
      <c r="BC86" s="56" t="str">
        <f t="shared" si="3"/>
        <v>INR  One Thousand Four Hundred &amp; Twenty Four  Only</v>
      </c>
      <c r="IA86" s="22">
        <v>9.13</v>
      </c>
      <c r="IB86" s="22" t="s">
        <v>271</v>
      </c>
      <c r="IC86" s="22" t="s">
        <v>175</v>
      </c>
      <c r="ID86" s="22">
        <v>97</v>
      </c>
      <c r="IE86" s="23" t="s">
        <v>52</v>
      </c>
      <c r="IF86" s="23"/>
      <c r="IG86" s="23"/>
      <c r="IH86" s="23"/>
      <c r="II86" s="23"/>
    </row>
    <row r="87" spans="1:243" s="22" customFormat="1" ht="71.25">
      <c r="A87" s="66">
        <v>9.14</v>
      </c>
      <c r="B87" s="71" t="s">
        <v>211</v>
      </c>
      <c r="C87" s="39" t="s">
        <v>176</v>
      </c>
      <c r="D87" s="68">
        <v>97</v>
      </c>
      <c r="E87" s="69" t="s">
        <v>52</v>
      </c>
      <c r="F87" s="70">
        <v>12.45</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1208</v>
      </c>
      <c r="BB87" s="60">
        <f t="shared" si="2"/>
        <v>1208</v>
      </c>
      <c r="BC87" s="56" t="str">
        <f t="shared" si="3"/>
        <v>INR  One Thousand Two Hundred &amp; Eight  Only</v>
      </c>
      <c r="IA87" s="22">
        <v>9.14</v>
      </c>
      <c r="IB87" s="22" t="s">
        <v>211</v>
      </c>
      <c r="IC87" s="22" t="s">
        <v>176</v>
      </c>
      <c r="ID87" s="22">
        <v>97</v>
      </c>
      <c r="IE87" s="23" t="s">
        <v>52</v>
      </c>
      <c r="IF87" s="23"/>
      <c r="IG87" s="23"/>
      <c r="IH87" s="23"/>
      <c r="II87" s="23"/>
    </row>
    <row r="88" spans="1:243" s="22" customFormat="1" ht="71.25">
      <c r="A88" s="70">
        <v>9.15</v>
      </c>
      <c r="B88" s="67" t="s">
        <v>272</v>
      </c>
      <c r="C88" s="39" t="s">
        <v>177</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9.15</v>
      </c>
      <c r="IB88" s="22" t="s">
        <v>272</v>
      </c>
      <c r="IC88" s="22" t="s">
        <v>177</v>
      </c>
      <c r="IE88" s="23"/>
      <c r="IF88" s="23"/>
      <c r="IG88" s="23"/>
      <c r="IH88" s="23"/>
      <c r="II88" s="23"/>
    </row>
    <row r="89" spans="1:243" s="22" customFormat="1" ht="28.5">
      <c r="A89" s="66">
        <v>9.16</v>
      </c>
      <c r="B89" s="67" t="s">
        <v>273</v>
      </c>
      <c r="C89" s="39" t="s">
        <v>178</v>
      </c>
      <c r="D89" s="68">
        <v>234</v>
      </c>
      <c r="E89" s="69" t="s">
        <v>52</v>
      </c>
      <c r="F89" s="70">
        <v>47.61</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11141</v>
      </c>
      <c r="BB89" s="60">
        <f t="shared" si="2"/>
        <v>11141</v>
      </c>
      <c r="BC89" s="56" t="str">
        <f t="shared" si="3"/>
        <v>INR  Eleven Thousand One Hundred &amp; Forty One  Only</v>
      </c>
      <c r="IA89" s="22">
        <v>9.16</v>
      </c>
      <c r="IB89" s="22" t="s">
        <v>273</v>
      </c>
      <c r="IC89" s="22" t="s">
        <v>178</v>
      </c>
      <c r="ID89" s="22">
        <v>234</v>
      </c>
      <c r="IE89" s="23" t="s">
        <v>52</v>
      </c>
      <c r="IF89" s="23"/>
      <c r="IG89" s="23"/>
      <c r="IH89" s="23"/>
      <c r="II89" s="23"/>
    </row>
    <row r="90" spans="1:243" s="22" customFormat="1" ht="72" customHeight="1">
      <c r="A90" s="66">
        <v>9.17</v>
      </c>
      <c r="B90" s="67" t="s">
        <v>97</v>
      </c>
      <c r="C90" s="39" t="s">
        <v>179</v>
      </c>
      <c r="D90" s="68">
        <v>47</v>
      </c>
      <c r="E90" s="69" t="s">
        <v>52</v>
      </c>
      <c r="F90" s="70">
        <v>16</v>
      </c>
      <c r="G90" s="40"/>
      <c r="H90" s="24"/>
      <c r="I90" s="47" t="s">
        <v>38</v>
      </c>
      <c r="J90" s="48">
        <f t="shared" si="0"/>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1"/>
        <v>752</v>
      </c>
      <c r="BB90" s="60">
        <f t="shared" si="2"/>
        <v>752</v>
      </c>
      <c r="BC90" s="56" t="str">
        <f t="shared" si="3"/>
        <v>INR  Seven Hundred &amp; Fifty Two  Only</v>
      </c>
      <c r="IA90" s="22">
        <v>9.17</v>
      </c>
      <c r="IB90" s="22" t="s">
        <v>97</v>
      </c>
      <c r="IC90" s="22" t="s">
        <v>179</v>
      </c>
      <c r="ID90" s="22">
        <v>47</v>
      </c>
      <c r="IE90" s="23" t="s">
        <v>52</v>
      </c>
      <c r="IF90" s="23"/>
      <c r="IG90" s="23"/>
      <c r="IH90" s="23"/>
      <c r="II90" s="23"/>
    </row>
    <row r="91" spans="1:243" s="22" customFormat="1" ht="57">
      <c r="A91" s="70">
        <v>9.18</v>
      </c>
      <c r="B91" s="67" t="s">
        <v>94</v>
      </c>
      <c r="C91" s="39" t="s">
        <v>180</v>
      </c>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6"/>
      <c r="IA91" s="22">
        <v>9.18</v>
      </c>
      <c r="IB91" s="22" t="s">
        <v>94</v>
      </c>
      <c r="IC91" s="22" t="s">
        <v>180</v>
      </c>
      <c r="IE91" s="23"/>
      <c r="IF91" s="23"/>
      <c r="IG91" s="23"/>
      <c r="IH91" s="23"/>
      <c r="II91" s="23"/>
    </row>
    <row r="92" spans="1:243" s="22" customFormat="1" ht="27.75" customHeight="1">
      <c r="A92" s="66">
        <v>9.19</v>
      </c>
      <c r="B92" s="71" t="s">
        <v>98</v>
      </c>
      <c r="C92" s="39" t="s">
        <v>181</v>
      </c>
      <c r="D92" s="68">
        <v>69</v>
      </c>
      <c r="E92" s="69" t="s">
        <v>52</v>
      </c>
      <c r="F92" s="70">
        <v>70.1</v>
      </c>
      <c r="G92" s="40"/>
      <c r="H92" s="24"/>
      <c r="I92" s="47" t="s">
        <v>38</v>
      </c>
      <c r="J92" s="48">
        <f t="shared" si="0"/>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1"/>
        <v>4837</v>
      </c>
      <c r="BB92" s="60">
        <f t="shared" si="2"/>
        <v>4837</v>
      </c>
      <c r="BC92" s="56" t="str">
        <f t="shared" si="3"/>
        <v>INR  Four Thousand Eight Hundred &amp; Thirty Seven  Only</v>
      </c>
      <c r="IA92" s="22">
        <v>9.19</v>
      </c>
      <c r="IB92" s="22" t="s">
        <v>98</v>
      </c>
      <c r="IC92" s="22" t="s">
        <v>181</v>
      </c>
      <c r="ID92" s="22">
        <v>69</v>
      </c>
      <c r="IE92" s="23" t="s">
        <v>52</v>
      </c>
      <c r="IF92" s="23"/>
      <c r="IG92" s="23"/>
      <c r="IH92" s="23"/>
      <c r="II92" s="23"/>
    </row>
    <row r="93" spans="1:243" s="22" customFormat="1" ht="15.75">
      <c r="A93" s="66">
        <v>10</v>
      </c>
      <c r="B93" s="71" t="s">
        <v>99</v>
      </c>
      <c r="C93" s="39" t="s">
        <v>182</v>
      </c>
      <c r="D93" s="74"/>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6"/>
      <c r="IA93" s="22">
        <v>10</v>
      </c>
      <c r="IB93" s="22" t="s">
        <v>99</v>
      </c>
      <c r="IC93" s="22" t="s">
        <v>182</v>
      </c>
      <c r="IE93" s="23"/>
      <c r="IF93" s="23"/>
      <c r="IG93" s="23"/>
      <c r="IH93" s="23"/>
      <c r="II93" s="23"/>
    </row>
    <row r="94" spans="1:243" s="22" customFormat="1" ht="142.5">
      <c r="A94" s="70">
        <v>10.01</v>
      </c>
      <c r="B94" s="67" t="s">
        <v>100</v>
      </c>
      <c r="C94" s="39" t="s">
        <v>183</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10.01</v>
      </c>
      <c r="IB94" s="22" t="s">
        <v>100</v>
      </c>
      <c r="IC94" s="22" t="s">
        <v>183</v>
      </c>
      <c r="IE94" s="23"/>
      <c r="IF94" s="23"/>
      <c r="IG94" s="23"/>
      <c r="IH94" s="23"/>
      <c r="II94" s="23"/>
    </row>
    <row r="95" spans="1:243" s="22" customFormat="1" ht="28.5" customHeight="1">
      <c r="A95" s="66">
        <v>10.02</v>
      </c>
      <c r="B95" s="67" t="s">
        <v>101</v>
      </c>
      <c r="C95" s="39" t="s">
        <v>184</v>
      </c>
      <c r="D95" s="68">
        <v>8.2</v>
      </c>
      <c r="E95" s="69" t="s">
        <v>52</v>
      </c>
      <c r="F95" s="70">
        <v>376.67</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3089</v>
      </c>
      <c r="BB95" s="60">
        <f t="shared" si="2"/>
        <v>3089</v>
      </c>
      <c r="BC95" s="56" t="str">
        <f t="shared" si="3"/>
        <v>INR  Three Thousand  &amp;Eighty Nine  Only</v>
      </c>
      <c r="IA95" s="22">
        <v>10.02</v>
      </c>
      <c r="IB95" s="72" t="s">
        <v>101</v>
      </c>
      <c r="IC95" s="22" t="s">
        <v>184</v>
      </c>
      <c r="ID95" s="22">
        <v>8.2</v>
      </c>
      <c r="IE95" s="23" t="s">
        <v>52</v>
      </c>
      <c r="IF95" s="23"/>
      <c r="IG95" s="23"/>
      <c r="IH95" s="23"/>
      <c r="II95" s="23"/>
    </row>
    <row r="96" spans="1:239" ht="57">
      <c r="A96" s="66">
        <v>10.03</v>
      </c>
      <c r="B96" s="67" t="s">
        <v>274</v>
      </c>
      <c r="C96" s="39" t="s">
        <v>292</v>
      </c>
      <c r="D96" s="68">
        <v>87</v>
      </c>
      <c r="E96" s="69" t="s">
        <v>52</v>
      </c>
      <c r="F96" s="70">
        <v>2.19</v>
      </c>
      <c r="G96" s="40"/>
      <c r="H96" s="24"/>
      <c r="I96" s="47" t="s">
        <v>38</v>
      </c>
      <c r="J96" s="48">
        <f t="shared" si="0"/>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1"/>
        <v>191</v>
      </c>
      <c r="BB96" s="60">
        <f t="shared" si="2"/>
        <v>191</v>
      </c>
      <c r="BC96" s="56" t="str">
        <f t="shared" si="3"/>
        <v>INR  One Hundred &amp; Ninety One  Only</v>
      </c>
      <c r="IA96" s="1">
        <v>10.03</v>
      </c>
      <c r="IB96" s="1" t="s">
        <v>274</v>
      </c>
      <c r="IC96" s="1" t="s">
        <v>292</v>
      </c>
      <c r="ID96" s="1">
        <v>87</v>
      </c>
      <c r="IE96" s="3" t="s">
        <v>52</v>
      </c>
    </row>
    <row r="97" spans="1:239" ht="27.75" customHeight="1">
      <c r="A97" s="70">
        <v>10.04</v>
      </c>
      <c r="B97" s="67" t="s">
        <v>275</v>
      </c>
      <c r="C97" s="39" t="s">
        <v>293</v>
      </c>
      <c r="D97" s="68">
        <v>7</v>
      </c>
      <c r="E97" s="69" t="s">
        <v>65</v>
      </c>
      <c r="F97" s="70">
        <v>261.15</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1828</v>
      </c>
      <c r="BB97" s="60">
        <f t="shared" si="2"/>
        <v>1828</v>
      </c>
      <c r="BC97" s="56" t="str">
        <f t="shared" si="3"/>
        <v>INR  One Thousand Eight Hundred &amp; Twenty Eight  Only</v>
      </c>
      <c r="IA97" s="1">
        <v>10.04</v>
      </c>
      <c r="IB97" s="1" t="s">
        <v>275</v>
      </c>
      <c r="IC97" s="1" t="s">
        <v>293</v>
      </c>
      <c r="ID97" s="1">
        <v>7</v>
      </c>
      <c r="IE97" s="3" t="s">
        <v>65</v>
      </c>
    </row>
    <row r="98" spans="1:237" ht="15.75">
      <c r="A98" s="66">
        <v>11</v>
      </c>
      <c r="B98" s="71" t="s">
        <v>102</v>
      </c>
      <c r="C98" s="39" t="s">
        <v>294</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11</v>
      </c>
      <c r="IB98" s="1" t="s">
        <v>102</v>
      </c>
      <c r="IC98" s="1" t="s">
        <v>294</v>
      </c>
    </row>
    <row r="99" spans="1:237" ht="132.75" customHeight="1">
      <c r="A99" s="66">
        <v>11.01</v>
      </c>
      <c r="B99" s="71" t="s">
        <v>212</v>
      </c>
      <c r="C99" s="39" t="s">
        <v>295</v>
      </c>
      <c r="D99" s="74"/>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6"/>
      <c r="IA99" s="1">
        <v>11.01</v>
      </c>
      <c r="IB99" s="1" t="s">
        <v>212</v>
      </c>
      <c r="IC99" s="1" t="s">
        <v>295</v>
      </c>
    </row>
    <row r="100" spans="1:239" ht="42.75">
      <c r="A100" s="70">
        <v>11.02</v>
      </c>
      <c r="B100" s="67" t="s">
        <v>213</v>
      </c>
      <c r="C100" s="39" t="s">
        <v>296</v>
      </c>
      <c r="D100" s="68">
        <v>1</v>
      </c>
      <c r="E100" s="69" t="s">
        <v>65</v>
      </c>
      <c r="F100" s="70">
        <v>4753.61</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1"/>
        <v>4754</v>
      </c>
      <c r="BB100" s="60">
        <f t="shared" si="2"/>
        <v>4754</v>
      </c>
      <c r="BC100" s="56" t="str">
        <f t="shared" si="3"/>
        <v>INR  Four Thousand Seven Hundred &amp; Fifty Four  Only</v>
      </c>
      <c r="IA100" s="1">
        <v>11.02</v>
      </c>
      <c r="IB100" s="1" t="s">
        <v>213</v>
      </c>
      <c r="IC100" s="1" t="s">
        <v>296</v>
      </c>
      <c r="ID100" s="1">
        <v>1</v>
      </c>
      <c r="IE100" s="3" t="s">
        <v>65</v>
      </c>
    </row>
    <row r="101" spans="1:237" ht="128.25" customHeight="1">
      <c r="A101" s="66">
        <v>11.03</v>
      </c>
      <c r="B101" s="67" t="s">
        <v>214</v>
      </c>
      <c r="C101" s="39" t="s">
        <v>297</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11.03</v>
      </c>
      <c r="IB101" s="1" t="s">
        <v>214</v>
      </c>
      <c r="IC101" s="1" t="s">
        <v>297</v>
      </c>
    </row>
    <row r="102" spans="1:239" ht="28.5">
      <c r="A102" s="66">
        <v>11.04</v>
      </c>
      <c r="B102" s="67" t="s">
        <v>215</v>
      </c>
      <c r="C102" s="39" t="s">
        <v>298</v>
      </c>
      <c r="D102" s="68">
        <v>1</v>
      </c>
      <c r="E102" s="69" t="s">
        <v>65</v>
      </c>
      <c r="F102" s="70">
        <v>4612.84</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1"/>
        <v>4613</v>
      </c>
      <c r="BB102" s="60">
        <f t="shared" si="2"/>
        <v>4613</v>
      </c>
      <c r="BC102" s="56" t="str">
        <f t="shared" si="3"/>
        <v>INR  Four Thousand Six Hundred &amp; Thirteen  Only</v>
      </c>
      <c r="IA102" s="1">
        <v>11.04</v>
      </c>
      <c r="IB102" s="1" t="s">
        <v>215</v>
      </c>
      <c r="IC102" s="1" t="s">
        <v>298</v>
      </c>
      <c r="ID102" s="1">
        <v>1</v>
      </c>
      <c r="IE102" s="3" t="s">
        <v>65</v>
      </c>
    </row>
    <row r="103" spans="1:239" ht="57">
      <c r="A103" s="70">
        <v>11.05</v>
      </c>
      <c r="B103" s="67" t="s">
        <v>216</v>
      </c>
      <c r="C103" s="39" t="s">
        <v>299</v>
      </c>
      <c r="D103" s="68">
        <v>2</v>
      </c>
      <c r="E103" s="69" t="s">
        <v>65</v>
      </c>
      <c r="F103" s="70">
        <v>774.26</v>
      </c>
      <c r="G103" s="40"/>
      <c r="H103" s="24"/>
      <c r="I103" s="47" t="s">
        <v>38</v>
      </c>
      <c r="J103" s="48">
        <f t="shared" si="0"/>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1"/>
        <v>1549</v>
      </c>
      <c r="BB103" s="60">
        <f t="shared" si="2"/>
        <v>1549</v>
      </c>
      <c r="BC103" s="56" t="str">
        <f t="shared" si="3"/>
        <v>INR  One Thousand Five Hundred &amp; Forty Nine  Only</v>
      </c>
      <c r="IA103" s="1">
        <v>11.05</v>
      </c>
      <c r="IB103" s="1" t="s">
        <v>216</v>
      </c>
      <c r="IC103" s="1" t="s">
        <v>299</v>
      </c>
      <c r="ID103" s="1">
        <v>2</v>
      </c>
      <c r="IE103" s="3" t="s">
        <v>65</v>
      </c>
    </row>
    <row r="104" spans="1:239" ht="57">
      <c r="A104" s="66">
        <v>11.06</v>
      </c>
      <c r="B104" s="67" t="s">
        <v>217</v>
      </c>
      <c r="C104" s="39" t="s">
        <v>300</v>
      </c>
      <c r="D104" s="68">
        <v>2</v>
      </c>
      <c r="E104" s="69" t="s">
        <v>65</v>
      </c>
      <c r="F104" s="70">
        <v>5360.45</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1"/>
        <v>10721</v>
      </c>
      <c r="BB104" s="60">
        <f t="shared" si="2"/>
        <v>10721</v>
      </c>
      <c r="BC104" s="56" t="str">
        <f t="shared" si="3"/>
        <v>INR  Ten Thousand Seven Hundred &amp; Twenty One  Only</v>
      </c>
      <c r="IA104" s="1">
        <v>11.06</v>
      </c>
      <c r="IB104" s="1" t="s">
        <v>217</v>
      </c>
      <c r="IC104" s="1" t="s">
        <v>300</v>
      </c>
      <c r="ID104" s="1">
        <v>2</v>
      </c>
      <c r="IE104" s="3" t="s">
        <v>65</v>
      </c>
    </row>
    <row r="105" spans="1:237" ht="57">
      <c r="A105" s="66">
        <v>11.07</v>
      </c>
      <c r="B105" s="67" t="s">
        <v>218</v>
      </c>
      <c r="C105" s="39" t="s">
        <v>301</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11.07</v>
      </c>
      <c r="IB105" s="1" t="s">
        <v>218</v>
      </c>
      <c r="IC105" s="1" t="s">
        <v>301</v>
      </c>
    </row>
    <row r="106" spans="1:239" ht="28.5">
      <c r="A106" s="66">
        <v>11.08</v>
      </c>
      <c r="B106" s="67" t="s">
        <v>219</v>
      </c>
      <c r="C106" s="39" t="s">
        <v>302</v>
      </c>
      <c r="D106" s="68">
        <v>2</v>
      </c>
      <c r="E106" s="69" t="s">
        <v>65</v>
      </c>
      <c r="F106" s="70">
        <v>787.9</v>
      </c>
      <c r="G106" s="40"/>
      <c r="H106" s="24"/>
      <c r="I106" s="47" t="s">
        <v>38</v>
      </c>
      <c r="J106" s="48">
        <f t="shared" si="0"/>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1"/>
        <v>1576</v>
      </c>
      <c r="BB106" s="60">
        <f t="shared" si="2"/>
        <v>1576</v>
      </c>
      <c r="BC106" s="56" t="str">
        <f t="shared" si="3"/>
        <v>INR  One Thousand Five Hundred &amp; Seventy Six  Only</v>
      </c>
      <c r="IA106" s="1">
        <v>11.08</v>
      </c>
      <c r="IB106" s="1" t="s">
        <v>219</v>
      </c>
      <c r="IC106" s="1" t="s">
        <v>302</v>
      </c>
      <c r="ID106" s="1">
        <v>2</v>
      </c>
      <c r="IE106" s="3" t="s">
        <v>65</v>
      </c>
    </row>
    <row r="107" spans="1:239" ht="85.5">
      <c r="A107" s="66">
        <v>11.09</v>
      </c>
      <c r="B107" s="67" t="s">
        <v>103</v>
      </c>
      <c r="C107" s="39" t="s">
        <v>303</v>
      </c>
      <c r="D107" s="68">
        <v>2</v>
      </c>
      <c r="E107" s="69" t="s">
        <v>65</v>
      </c>
      <c r="F107" s="70">
        <v>1124.98</v>
      </c>
      <c r="G107" s="40"/>
      <c r="H107" s="24"/>
      <c r="I107" s="47" t="s">
        <v>38</v>
      </c>
      <c r="J107" s="48">
        <f t="shared" si="0"/>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1"/>
        <v>2250</v>
      </c>
      <c r="BB107" s="60">
        <f t="shared" si="2"/>
        <v>2250</v>
      </c>
      <c r="BC107" s="56" t="str">
        <f t="shared" si="3"/>
        <v>INR  Two Thousand Two Hundred &amp; Fifty  Only</v>
      </c>
      <c r="IA107" s="1">
        <v>11.09</v>
      </c>
      <c r="IB107" s="1" t="s">
        <v>103</v>
      </c>
      <c r="IC107" s="1" t="s">
        <v>303</v>
      </c>
      <c r="ID107" s="1">
        <v>2</v>
      </c>
      <c r="IE107" s="3" t="s">
        <v>65</v>
      </c>
    </row>
    <row r="108" spans="1:237" ht="28.5">
      <c r="A108" s="66">
        <v>11.1</v>
      </c>
      <c r="B108" s="67" t="s">
        <v>220</v>
      </c>
      <c r="C108" s="39" t="s">
        <v>304</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11.1</v>
      </c>
      <c r="IB108" s="1" t="s">
        <v>220</v>
      </c>
      <c r="IC108" s="1" t="s">
        <v>304</v>
      </c>
    </row>
    <row r="109" spans="1:237" ht="15.75">
      <c r="A109" s="66">
        <v>11.11</v>
      </c>
      <c r="B109" s="67" t="s">
        <v>221</v>
      </c>
      <c r="C109" s="39" t="s">
        <v>305</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11.11</v>
      </c>
      <c r="IB109" s="1" t="s">
        <v>221</v>
      </c>
      <c r="IC109" s="1" t="s">
        <v>305</v>
      </c>
    </row>
    <row r="110" spans="1:239" ht="28.5">
      <c r="A110" s="66">
        <v>11.12</v>
      </c>
      <c r="B110" s="67" t="s">
        <v>222</v>
      </c>
      <c r="C110" s="39" t="s">
        <v>306</v>
      </c>
      <c r="D110" s="68">
        <v>13.6</v>
      </c>
      <c r="E110" s="69" t="s">
        <v>71</v>
      </c>
      <c r="F110" s="70">
        <v>957.65</v>
      </c>
      <c r="G110" s="65">
        <v>20610</v>
      </c>
      <c r="H110" s="50"/>
      <c r="I110" s="51" t="s">
        <v>38</v>
      </c>
      <c r="J110" s="52">
        <f t="shared" si="0"/>
        <v>1</v>
      </c>
      <c r="K110" s="50" t="s">
        <v>39</v>
      </c>
      <c r="L110" s="50" t="s">
        <v>4</v>
      </c>
      <c r="M110" s="53"/>
      <c r="N110" s="50"/>
      <c r="O110" s="50"/>
      <c r="P110" s="54"/>
      <c r="Q110" s="50"/>
      <c r="R110" s="50"/>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42">
        <f t="shared" si="1"/>
        <v>13024</v>
      </c>
      <c r="BB110" s="55">
        <f t="shared" si="2"/>
        <v>13024</v>
      </c>
      <c r="BC110" s="56" t="str">
        <f t="shared" si="3"/>
        <v>INR  Thirteen Thousand  &amp;Twenty Four  Only</v>
      </c>
      <c r="IA110" s="1">
        <v>11.12</v>
      </c>
      <c r="IB110" s="1" t="s">
        <v>222</v>
      </c>
      <c r="IC110" s="1" t="s">
        <v>306</v>
      </c>
      <c r="ID110" s="1">
        <v>13.6</v>
      </c>
      <c r="IE110" s="3" t="s">
        <v>71</v>
      </c>
    </row>
    <row r="111" spans="1:237" ht="15.75">
      <c r="A111" s="66">
        <v>11.13</v>
      </c>
      <c r="B111" s="67" t="s">
        <v>223</v>
      </c>
      <c r="C111" s="39" t="s">
        <v>307</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11.13</v>
      </c>
      <c r="IB111" s="1" t="s">
        <v>223</v>
      </c>
      <c r="IC111" s="1" t="s">
        <v>307</v>
      </c>
    </row>
    <row r="112" spans="1:239" ht="28.5">
      <c r="A112" s="66">
        <v>11.14</v>
      </c>
      <c r="B112" s="67" t="s">
        <v>224</v>
      </c>
      <c r="C112" s="39" t="s">
        <v>308</v>
      </c>
      <c r="D112" s="68">
        <v>3.05</v>
      </c>
      <c r="E112" s="69" t="s">
        <v>71</v>
      </c>
      <c r="F112" s="70">
        <v>869.83</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2653</v>
      </c>
      <c r="BB112" s="60">
        <f t="shared" si="2"/>
        <v>2653</v>
      </c>
      <c r="BC112" s="56" t="str">
        <f t="shared" si="3"/>
        <v>INR  Two Thousand Six Hundred &amp; Fifty Three  Only</v>
      </c>
      <c r="IA112" s="1">
        <v>11.14</v>
      </c>
      <c r="IB112" s="1" t="s">
        <v>224</v>
      </c>
      <c r="IC112" s="1" t="s">
        <v>308</v>
      </c>
      <c r="ID112" s="1">
        <v>3.05</v>
      </c>
      <c r="IE112" s="3" t="s">
        <v>71</v>
      </c>
    </row>
    <row r="113" spans="1:237" ht="28.5">
      <c r="A113" s="66">
        <v>11.15</v>
      </c>
      <c r="B113" s="67" t="s">
        <v>225</v>
      </c>
      <c r="C113" s="39" t="s">
        <v>309</v>
      </c>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6"/>
      <c r="IA113" s="1">
        <v>11.15</v>
      </c>
      <c r="IB113" s="1" t="s">
        <v>225</v>
      </c>
      <c r="IC113" s="1" t="s">
        <v>309</v>
      </c>
    </row>
    <row r="114" spans="1:237" ht="15.75">
      <c r="A114" s="66">
        <v>11.16</v>
      </c>
      <c r="B114" s="67" t="s">
        <v>221</v>
      </c>
      <c r="C114" s="39" t="s">
        <v>310</v>
      </c>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IA114" s="1">
        <v>11.16</v>
      </c>
      <c r="IB114" s="1" t="s">
        <v>221</v>
      </c>
      <c r="IC114" s="1" t="s">
        <v>310</v>
      </c>
    </row>
    <row r="115" spans="1:239" ht="28.5">
      <c r="A115" s="66">
        <v>11.17</v>
      </c>
      <c r="B115" s="67" t="s">
        <v>226</v>
      </c>
      <c r="C115" s="39" t="s">
        <v>311</v>
      </c>
      <c r="D115" s="68">
        <v>3</v>
      </c>
      <c r="E115" s="69" t="s">
        <v>65</v>
      </c>
      <c r="F115" s="70">
        <v>342.61</v>
      </c>
      <c r="G115" s="40"/>
      <c r="H115" s="24"/>
      <c r="I115" s="47" t="s">
        <v>38</v>
      </c>
      <c r="J115" s="48">
        <f t="shared" si="0"/>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1"/>
        <v>1028</v>
      </c>
      <c r="BB115" s="60">
        <f t="shared" si="2"/>
        <v>1028</v>
      </c>
      <c r="BC115" s="56" t="str">
        <f t="shared" si="3"/>
        <v>INR  One Thousand  &amp;Twenty Eight  Only</v>
      </c>
      <c r="IA115" s="1">
        <v>11.17</v>
      </c>
      <c r="IB115" s="1" t="s">
        <v>226</v>
      </c>
      <c r="IC115" s="1" t="s">
        <v>311</v>
      </c>
      <c r="ID115" s="1">
        <v>3</v>
      </c>
      <c r="IE115" s="3" t="s">
        <v>65</v>
      </c>
    </row>
    <row r="116" spans="1:237" ht="71.25">
      <c r="A116" s="66">
        <v>11.18</v>
      </c>
      <c r="B116" s="67" t="s">
        <v>227</v>
      </c>
      <c r="C116" s="39" t="s">
        <v>312</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11.18</v>
      </c>
      <c r="IB116" s="1" t="s">
        <v>227</v>
      </c>
      <c r="IC116" s="1" t="s">
        <v>312</v>
      </c>
    </row>
    <row r="117" spans="1:237" ht="15.75">
      <c r="A117" s="66">
        <v>11.19</v>
      </c>
      <c r="B117" s="67" t="s">
        <v>228</v>
      </c>
      <c r="C117" s="39" t="s">
        <v>313</v>
      </c>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6"/>
      <c r="IA117" s="1">
        <v>11.19</v>
      </c>
      <c r="IB117" s="1" t="s">
        <v>228</v>
      </c>
      <c r="IC117" s="1" t="s">
        <v>313</v>
      </c>
    </row>
    <row r="118" spans="1:239" ht="28.5">
      <c r="A118" s="66">
        <v>11.2</v>
      </c>
      <c r="B118" s="67" t="s">
        <v>229</v>
      </c>
      <c r="C118" s="39" t="s">
        <v>314</v>
      </c>
      <c r="D118" s="68">
        <v>2</v>
      </c>
      <c r="E118" s="69" t="s">
        <v>65</v>
      </c>
      <c r="F118" s="70">
        <v>633.53</v>
      </c>
      <c r="G118" s="40"/>
      <c r="H118" s="24"/>
      <c r="I118" s="47" t="s">
        <v>38</v>
      </c>
      <c r="J118" s="48">
        <f t="shared" si="0"/>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1"/>
        <v>1267</v>
      </c>
      <c r="BB118" s="60">
        <f t="shared" si="2"/>
        <v>1267</v>
      </c>
      <c r="BC118" s="56" t="str">
        <f t="shared" si="3"/>
        <v>INR  One Thousand Two Hundred &amp; Sixty Seven  Only</v>
      </c>
      <c r="IA118" s="1">
        <v>11.2</v>
      </c>
      <c r="IB118" s="1" t="s">
        <v>229</v>
      </c>
      <c r="IC118" s="1" t="s">
        <v>314</v>
      </c>
      <c r="ID118" s="1">
        <v>2</v>
      </c>
      <c r="IE118" s="3" t="s">
        <v>65</v>
      </c>
    </row>
    <row r="119" spans="1:237" ht="28.5">
      <c r="A119" s="66">
        <v>11.21</v>
      </c>
      <c r="B119" s="67" t="s">
        <v>230</v>
      </c>
      <c r="C119" s="39" t="s">
        <v>315</v>
      </c>
      <c r="D119" s="74"/>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6"/>
      <c r="IA119" s="1">
        <v>11.21</v>
      </c>
      <c r="IB119" s="1" t="s">
        <v>230</v>
      </c>
      <c r="IC119" s="1" t="s">
        <v>315</v>
      </c>
    </row>
    <row r="120" spans="1:237" ht="15.75">
      <c r="A120" s="66">
        <v>11.22</v>
      </c>
      <c r="B120" s="67" t="s">
        <v>199</v>
      </c>
      <c r="C120" s="39" t="s">
        <v>316</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11.22</v>
      </c>
      <c r="IB120" s="1" t="s">
        <v>199</v>
      </c>
      <c r="IC120" s="1" t="s">
        <v>316</v>
      </c>
    </row>
    <row r="121" spans="1:239" ht="28.5">
      <c r="A121" s="66">
        <v>11.23</v>
      </c>
      <c r="B121" s="67" t="s">
        <v>229</v>
      </c>
      <c r="C121" s="39" t="s">
        <v>317</v>
      </c>
      <c r="D121" s="68">
        <v>2</v>
      </c>
      <c r="E121" s="69" t="s">
        <v>65</v>
      </c>
      <c r="F121" s="70">
        <v>341.42</v>
      </c>
      <c r="G121" s="65">
        <v>37800</v>
      </c>
      <c r="H121" s="50"/>
      <c r="I121" s="51" t="s">
        <v>38</v>
      </c>
      <c r="J121" s="52">
        <f t="shared" si="0"/>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
        <v>683</v>
      </c>
      <c r="BB121" s="55">
        <f t="shared" si="2"/>
        <v>683</v>
      </c>
      <c r="BC121" s="56" t="str">
        <f t="shared" si="3"/>
        <v>INR  Six Hundred &amp; Eighty Three  Only</v>
      </c>
      <c r="IA121" s="1">
        <v>11.23</v>
      </c>
      <c r="IB121" s="1" t="s">
        <v>229</v>
      </c>
      <c r="IC121" s="1" t="s">
        <v>317</v>
      </c>
      <c r="ID121" s="1">
        <v>2</v>
      </c>
      <c r="IE121" s="3" t="s">
        <v>65</v>
      </c>
    </row>
    <row r="122" spans="1:237" ht="24.75" customHeight="1">
      <c r="A122" s="66">
        <v>11.24</v>
      </c>
      <c r="B122" s="67" t="s">
        <v>231</v>
      </c>
      <c r="C122" s="39" t="s">
        <v>318</v>
      </c>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1">
        <v>11.24</v>
      </c>
      <c r="IB122" s="1" t="s">
        <v>231</v>
      </c>
      <c r="IC122" s="1" t="s">
        <v>318</v>
      </c>
    </row>
    <row r="123" spans="1:237" ht="15.75">
      <c r="A123" s="66">
        <v>11.25</v>
      </c>
      <c r="B123" s="67" t="s">
        <v>199</v>
      </c>
      <c r="C123" s="39" t="s">
        <v>319</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11.25</v>
      </c>
      <c r="IB123" s="1" t="s">
        <v>199</v>
      </c>
      <c r="IC123" s="1" t="s">
        <v>319</v>
      </c>
    </row>
    <row r="124" spans="1:239" ht="28.5">
      <c r="A124" s="66">
        <v>11.26</v>
      </c>
      <c r="B124" s="67" t="s">
        <v>229</v>
      </c>
      <c r="C124" s="39" t="s">
        <v>320</v>
      </c>
      <c r="D124" s="68">
        <v>2</v>
      </c>
      <c r="E124" s="69" t="s">
        <v>65</v>
      </c>
      <c r="F124" s="70">
        <v>359</v>
      </c>
      <c r="G124" s="65">
        <v>37800</v>
      </c>
      <c r="H124" s="50"/>
      <c r="I124" s="51" t="s">
        <v>38</v>
      </c>
      <c r="J124" s="52">
        <f t="shared" si="0"/>
        <v>1</v>
      </c>
      <c r="K124" s="50" t="s">
        <v>39</v>
      </c>
      <c r="L124" s="50" t="s">
        <v>4</v>
      </c>
      <c r="M124" s="53"/>
      <c r="N124" s="50"/>
      <c r="O124" s="50"/>
      <c r="P124" s="54"/>
      <c r="Q124" s="50"/>
      <c r="R124" s="50"/>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42">
        <f t="shared" si="1"/>
        <v>718</v>
      </c>
      <c r="BB124" s="55">
        <f t="shared" si="2"/>
        <v>718</v>
      </c>
      <c r="BC124" s="56" t="str">
        <f t="shared" si="3"/>
        <v>INR  Seven Hundred &amp; Eighteen  Only</v>
      </c>
      <c r="IA124" s="1">
        <v>11.26</v>
      </c>
      <c r="IB124" s="1" t="s">
        <v>229</v>
      </c>
      <c r="IC124" s="1" t="s">
        <v>320</v>
      </c>
      <c r="ID124" s="1">
        <v>2</v>
      </c>
      <c r="IE124" s="3" t="s">
        <v>65</v>
      </c>
    </row>
    <row r="125" spans="1:237" ht="15.75">
      <c r="A125" s="66">
        <v>11.27</v>
      </c>
      <c r="B125" s="67" t="s">
        <v>233</v>
      </c>
      <c r="C125" s="39" t="s">
        <v>321</v>
      </c>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6"/>
      <c r="IA125" s="1">
        <v>11.27</v>
      </c>
      <c r="IB125" s="1" t="s">
        <v>233</v>
      </c>
      <c r="IC125" s="1" t="s">
        <v>321</v>
      </c>
    </row>
    <row r="126" spans="1:239" ht="28.5">
      <c r="A126" s="66">
        <v>11.28</v>
      </c>
      <c r="B126" s="67" t="s">
        <v>229</v>
      </c>
      <c r="C126" s="39" t="s">
        <v>322</v>
      </c>
      <c r="D126" s="68">
        <v>1</v>
      </c>
      <c r="E126" s="69" t="s">
        <v>65</v>
      </c>
      <c r="F126" s="70">
        <v>224.72</v>
      </c>
      <c r="G126" s="65">
        <v>37800</v>
      </c>
      <c r="H126" s="50"/>
      <c r="I126" s="51" t="s">
        <v>38</v>
      </c>
      <c r="J126" s="52">
        <f t="shared" si="0"/>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 t="shared" si="1"/>
        <v>225</v>
      </c>
      <c r="BB126" s="55">
        <f t="shared" si="2"/>
        <v>225</v>
      </c>
      <c r="BC126" s="56" t="str">
        <f t="shared" si="3"/>
        <v>INR  Two Hundred &amp; Twenty Five  Only</v>
      </c>
      <c r="IA126" s="1">
        <v>11.28</v>
      </c>
      <c r="IB126" s="1" t="s">
        <v>229</v>
      </c>
      <c r="IC126" s="1" t="s">
        <v>322</v>
      </c>
      <c r="ID126" s="1">
        <v>1</v>
      </c>
      <c r="IE126" s="3" t="s">
        <v>65</v>
      </c>
    </row>
    <row r="127" spans="1:237" ht="42.75">
      <c r="A127" s="66">
        <v>11.29</v>
      </c>
      <c r="B127" s="67" t="s">
        <v>232</v>
      </c>
      <c r="C127" s="39" t="s">
        <v>323</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11.29</v>
      </c>
      <c r="IB127" s="1" t="s">
        <v>232</v>
      </c>
      <c r="IC127" s="1" t="s">
        <v>323</v>
      </c>
    </row>
    <row r="128" spans="1:239" ht="28.5">
      <c r="A128" s="66">
        <v>11.3</v>
      </c>
      <c r="B128" s="67" t="s">
        <v>199</v>
      </c>
      <c r="C128" s="39" t="s">
        <v>324</v>
      </c>
      <c r="D128" s="68">
        <v>15</v>
      </c>
      <c r="E128" s="69" t="s">
        <v>65</v>
      </c>
      <c r="F128" s="70">
        <v>422.13</v>
      </c>
      <c r="G128" s="65">
        <v>37800</v>
      </c>
      <c r="H128" s="50"/>
      <c r="I128" s="51" t="s">
        <v>38</v>
      </c>
      <c r="J128" s="52">
        <f t="shared" si="0"/>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1"/>
        <v>6332</v>
      </c>
      <c r="BB128" s="55">
        <f t="shared" si="2"/>
        <v>6332</v>
      </c>
      <c r="BC128" s="56" t="str">
        <f t="shared" si="3"/>
        <v>INR  Six Thousand Three Hundred &amp; Thirty Two  Only</v>
      </c>
      <c r="IA128" s="1">
        <v>11.3</v>
      </c>
      <c r="IB128" s="1" t="s">
        <v>199</v>
      </c>
      <c r="IC128" s="1" t="s">
        <v>324</v>
      </c>
      <c r="ID128" s="1">
        <v>15</v>
      </c>
      <c r="IE128" s="3" t="s">
        <v>65</v>
      </c>
    </row>
    <row r="129" spans="1:239" ht="28.5">
      <c r="A129" s="66">
        <v>11.31</v>
      </c>
      <c r="B129" s="67" t="s">
        <v>233</v>
      </c>
      <c r="C129" s="39" t="s">
        <v>325</v>
      </c>
      <c r="D129" s="68">
        <v>3</v>
      </c>
      <c r="E129" s="69" t="s">
        <v>65</v>
      </c>
      <c r="F129" s="70">
        <v>357.65</v>
      </c>
      <c r="G129" s="65">
        <v>37800</v>
      </c>
      <c r="H129" s="50"/>
      <c r="I129" s="51" t="s">
        <v>38</v>
      </c>
      <c r="J129" s="52">
        <f t="shared" si="0"/>
        <v>1</v>
      </c>
      <c r="K129" s="50" t="s">
        <v>39</v>
      </c>
      <c r="L129" s="50" t="s">
        <v>4</v>
      </c>
      <c r="M129" s="53"/>
      <c r="N129" s="50"/>
      <c r="O129" s="50"/>
      <c r="P129" s="54"/>
      <c r="Q129" s="50"/>
      <c r="R129" s="50"/>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42">
        <f t="shared" si="1"/>
        <v>1073</v>
      </c>
      <c r="BB129" s="55">
        <f t="shared" si="2"/>
        <v>1073</v>
      </c>
      <c r="BC129" s="56" t="str">
        <f t="shared" si="3"/>
        <v>INR  One Thousand  &amp;Seventy Three  Only</v>
      </c>
      <c r="IA129" s="1">
        <v>11.31</v>
      </c>
      <c r="IB129" s="1" t="s">
        <v>233</v>
      </c>
      <c r="IC129" s="1" t="s">
        <v>325</v>
      </c>
      <c r="ID129" s="1">
        <v>3</v>
      </c>
      <c r="IE129" s="3" t="s">
        <v>65</v>
      </c>
    </row>
    <row r="130" spans="1:237" ht="57">
      <c r="A130" s="66">
        <v>11.32</v>
      </c>
      <c r="B130" s="67" t="s">
        <v>234</v>
      </c>
      <c r="C130" s="39" t="s">
        <v>326</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11.32</v>
      </c>
      <c r="IB130" s="1" t="s">
        <v>234</v>
      </c>
      <c r="IC130" s="1" t="s">
        <v>326</v>
      </c>
    </row>
    <row r="131" spans="1:239" ht="18.75" customHeight="1">
      <c r="A131" s="66">
        <v>11.33</v>
      </c>
      <c r="B131" s="71" t="s">
        <v>199</v>
      </c>
      <c r="C131" s="39" t="s">
        <v>327</v>
      </c>
      <c r="D131" s="68">
        <v>6</v>
      </c>
      <c r="E131" s="69" t="s">
        <v>65</v>
      </c>
      <c r="F131" s="70">
        <v>110.91</v>
      </c>
      <c r="G131" s="40"/>
      <c r="H131" s="24"/>
      <c r="I131" s="47" t="s">
        <v>38</v>
      </c>
      <c r="J131" s="48">
        <f>IF(I131="Less(-)",-1,1)</f>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665</v>
      </c>
      <c r="BB131" s="60">
        <f>BA131+SUM(N131:AZ131)</f>
        <v>665</v>
      </c>
      <c r="BC131" s="56" t="str">
        <f>SpellNumber(L131,BB131)</f>
        <v>INR  Six Hundred &amp; Sixty Five  Only</v>
      </c>
      <c r="IA131" s="1">
        <v>11.33</v>
      </c>
      <c r="IB131" s="1" t="s">
        <v>199</v>
      </c>
      <c r="IC131" s="1" t="s">
        <v>327</v>
      </c>
      <c r="ID131" s="1">
        <v>6</v>
      </c>
      <c r="IE131" s="3" t="s">
        <v>65</v>
      </c>
    </row>
    <row r="132" spans="1:237" ht="71.25" customHeight="1">
      <c r="A132" s="66">
        <v>11.34</v>
      </c>
      <c r="B132" s="67" t="s">
        <v>235</v>
      </c>
      <c r="C132" s="39" t="s">
        <v>328</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11.34</v>
      </c>
      <c r="IB132" s="1" t="s">
        <v>235</v>
      </c>
      <c r="IC132" s="1" t="s">
        <v>328</v>
      </c>
    </row>
    <row r="133" spans="1:237" ht="15.75">
      <c r="A133" s="66">
        <v>11.35</v>
      </c>
      <c r="B133" s="67" t="s">
        <v>236</v>
      </c>
      <c r="C133" s="39" t="s">
        <v>329</v>
      </c>
      <c r="D133" s="74"/>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6"/>
      <c r="IA133" s="1">
        <v>11.35</v>
      </c>
      <c r="IB133" s="1" t="s">
        <v>236</v>
      </c>
      <c r="IC133" s="1" t="s">
        <v>329</v>
      </c>
    </row>
    <row r="134" spans="1:239" ht="28.5">
      <c r="A134" s="66">
        <v>11.36</v>
      </c>
      <c r="B134" s="67" t="s">
        <v>237</v>
      </c>
      <c r="C134" s="39" t="s">
        <v>330</v>
      </c>
      <c r="D134" s="68">
        <v>1</v>
      </c>
      <c r="E134" s="69" t="s">
        <v>65</v>
      </c>
      <c r="F134" s="70">
        <v>1326.21</v>
      </c>
      <c r="G134" s="40"/>
      <c r="H134" s="24"/>
      <c r="I134" s="47" t="s">
        <v>38</v>
      </c>
      <c r="J134" s="48">
        <f>IF(I134="Less(-)",-1,1)</f>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1326</v>
      </c>
      <c r="BB134" s="60">
        <f>BA134+SUM(N134:AZ134)</f>
        <v>1326</v>
      </c>
      <c r="BC134" s="56" t="str">
        <f>SpellNumber(L134,BB134)</f>
        <v>INR  One Thousand Three Hundred &amp; Twenty Six  Only</v>
      </c>
      <c r="IA134" s="1">
        <v>11.36</v>
      </c>
      <c r="IB134" s="1" t="s">
        <v>237</v>
      </c>
      <c r="IC134" s="1" t="s">
        <v>330</v>
      </c>
      <c r="ID134" s="1">
        <v>1</v>
      </c>
      <c r="IE134" s="3" t="s">
        <v>65</v>
      </c>
    </row>
    <row r="135" spans="1:237" ht="15.75">
      <c r="A135" s="66">
        <v>11.37</v>
      </c>
      <c r="B135" s="67" t="s">
        <v>238</v>
      </c>
      <c r="C135" s="39" t="s">
        <v>331</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11.37</v>
      </c>
      <c r="IB135" s="1" t="s">
        <v>238</v>
      </c>
      <c r="IC135" s="1" t="s">
        <v>331</v>
      </c>
    </row>
    <row r="136" spans="1:239" ht="28.5">
      <c r="A136" s="66">
        <v>11.38</v>
      </c>
      <c r="B136" s="67" t="s">
        <v>229</v>
      </c>
      <c r="C136" s="39" t="s">
        <v>332</v>
      </c>
      <c r="D136" s="68">
        <v>1</v>
      </c>
      <c r="E136" s="69" t="s">
        <v>65</v>
      </c>
      <c r="F136" s="70">
        <v>1384.87</v>
      </c>
      <c r="G136" s="40"/>
      <c r="H136" s="24"/>
      <c r="I136" s="47" t="s">
        <v>38</v>
      </c>
      <c r="J136" s="48">
        <f>IF(I136="Less(-)",-1,1)</f>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1385</v>
      </c>
      <c r="BB136" s="60">
        <f>BA136+SUM(N136:AZ136)</f>
        <v>1385</v>
      </c>
      <c r="BC136" s="56" t="str">
        <f>SpellNumber(L136,BB136)</f>
        <v>INR  One Thousand Three Hundred &amp; Eighty Five  Only</v>
      </c>
      <c r="IA136" s="1">
        <v>11.38</v>
      </c>
      <c r="IB136" s="1" t="s">
        <v>229</v>
      </c>
      <c r="IC136" s="1" t="s">
        <v>332</v>
      </c>
      <c r="ID136" s="1">
        <v>1</v>
      </c>
      <c r="IE136" s="3" t="s">
        <v>65</v>
      </c>
    </row>
    <row r="137" spans="1:237" ht="15.75">
      <c r="A137" s="66">
        <v>12</v>
      </c>
      <c r="B137" s="67" t="s">
        <v>104</v>
      </c>
      <c r="C137" s="39" t="s">
        <v>333</v>
      </c>
      <c r="D137" s="74"/>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6"/>
      <c r="IA137" s="1">
        <v>12</v>
      </c>
      <c r="IB137" s="1" t="s">
        <v>104</v>
      </c>
      <c r="IC137" s="1" t="s">
        <v>333</v>
      </c>
    </row>
    <row r="138" spans="1:237" ht="71.25">
      <c r="A138" s="66">
        <v>12.01</v>
      </c>
      <c r="B138" s="67" t="s">
        <v>105</v>
      </c>
      <c r="C138" s="39" t="s">
        <v>334</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12.01</v>
      </c>
      <c r="IB138" s="1" t="s">
        <v>105</v>
      </c>
      <c r="IC138" s="1" t="s">
        <v>334</v>
      </c>
    </row>
    <row r="139" spans="1:239" ht="28.5">
      <c r="A139" s="66">
        <v>12.02</v>
      </c>
      <c r="B139" s="67" t="s">
        <v>240</v>
      </c>
      <c r="C139" s="39" t="s">
        <v>335</v>
      </c>
      <c r="D139" s="68">
        <v>1.6</v>
      </c>
      <c r="E139" s="69" t="s">
        <v>71</v>
      </c>
      <c r="F139" s="70">
        <v>464.44</v>
      </c>
      <c r="G139" s="40"/>
      <c r="H139" s="24"/>
      <c r="I139" s="47" t="s">
        <v>38</v>
      </c>
      <c r="J139" s="48">
        <f>IF(I139="Less(-)",-1,1)</f>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743</v>
      </c>
      <c r="BB139" s="60">
        <f>BA139+SUM(N139:AZ139)</f>
        <v>743</v>
      </c>
      <c r="BC139" s="56" t="str">
        <f>SpellNumber(L139,BB139)</f>
        <v>INR  Seven Hundred &amp; Forty Three  Only</v>
      </c>
      <c r="IA139" s="1">
        <v>12.02</v>
      </c>
      <c r="IB139" s="1" t="s">
        <v>240</v>
      </c>
      <c r="IC139" s="1" t="s">
        <v>335</v>
      </c>
      <c r="ID139" s="1">
        <v>1.6</v>
      </c>
      <c r="IE139" s="3" t="s">
        <v>71</v>
      </c>
    </row>
    <row r="140" spans="1:237" ht="99.75">
      <c r="A140" s="66">
        <v>12.03</v>
      </c>
      <c r="B140" s="67" t="s">
        <v>239</v>
      </c>
      <c r="C140" s="39" t="s">
        <v>336</v>
      </c>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1">
        <v>12.03</v>
      </c>
      <c r="IB140" s="1" t="s">
        <v>239</v>
      </c>
      <c r="IC140" s="1" t="s">
        <v>336</v>
      </c>
    </row>
    <row r="141" spans="1:239" ht="28.5">
      <c r="A141" s="66">
        <v>12.04</v>
      </c>
      <c r="B141" s="67" t="s">
        <v>106</v>
      </c>
      <c r="C141" s="39" t="s">
        <v>337</v>
      </c>
      <c r="D141" s="68">
        <v>17.04</v>
      </c>
      <c r="E141" s="69" t="s">
        <v>71</v>
      </c>
      <c r="F141" s="70">
        <v>392.45</v>
      </c>
      <c r="G141" s="40"/>
      <c r="H141" s="24"/>
      <c r="I141" s="47" t="s">
        <v>38</v>
      </c>
      <c r="J141" s="48">
        <f>IF(I141="Less(-)",-1,1)</f>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6687</v>
      </c>
      <c r="BB141" s="60">
        <f>BA141+SUM(N141:AZ141)</f>
        <v>6687</v>
      </c>
      <c r="BC141" s="56" t="str">
        <f>SpellNumber(L141,BB141)</f>
        <v>INR  Six Thousand Six Hundred &amp; Eighty Seven  Only</v>
      </c>
      <c r="IA141" s="1">
        <v>12.04</v>
      </c>
      <c r="IB141" s="1" t="s">
        <v>106</v>
      </c>
      <c r="IC141" s="1" t="s">
        <v>337</v>
      </c>
      <c r="ID141" s="1">
        <v>17.04</v>
      </c>
      <c r="IE141" s="3" t="s">
        <v>71</v>
      </c>
    </row>
    <row r="142" spans="1:237" ht="42.75">
      <c r="A142" s="66">
        <v>12.05</v>
      </c>
      <c r="B142" s="67" t="s">
        <v>241</v>
      </c>
      <c r="C142" s="39" t="s">
        <v>338</v>
      </c>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1">
        <v>12.05</v>
      </c>
      <c r="IB142" s="1" t="s">
        <v>241</v>
      </c>
      <c r="IC142" s="1" t="s">
        <v>338</v>
      </c>
    </row>
    <row r="143" spans="1:237" ht="15.75">
      <c r="A143" s="66">
        <v>12.06</v>
      </c>
      <c r="B143" s="67" t="s">
        <v>242</v>
      </c>
      <c r="C143" s="39" t="s">
        <v>339</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12.06</v>
      </c>
      <c r="IB143" s="1" t="s">
        <v>242</v>
      </c>
      <c r="IC143" s="1" t="s">
        <v>339</v>
      </c>
    </row>
    <row r="144" spans="1:239" ht="28.5">
      <c r="A144" s="66">
        <v>12.07</v>
      </c>
      <c r="B144" s="67" t="s">
        <v>107</v>
      </c>
      <c r="C144" s="39" t="s">
        <v>340</v>
      </c>
      <c r="D144" s="68">
        <v>8</v>
      </c>
      <c r="E144" s="69" t="s">
        <v>65</v>
      </c>
      <c r="F144" s="70">
        <v>72.77</v>
      </c>
      <c r="G144" s="40"/>
      <c r="H144" s="24"/>
      <c r="I144" s="47" t="s">
        <v>38</v>
      </c>
      <c r="J144" s="48">
        <f>IF(I144="Less(-)",-1,1)</f>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582</v>
      </c>
      <c r="BB144" s="60">
        <f>BA144+SUM(N144:AZ144)</f>
        <v>582</v>
      </c>
      <c r="BC144" s="56" t="str">
        <f>SpellNumber(L144,BB144)</f>
        <v>INR  Five Hundred &amp; Eighty Two  Only</v>
      </c>
      <c r="IA144" s="1">
        <v>12.07</v>
      </c>
      <c r="IB144" s="1" t="s">
        <v>107</v>
      </c>
      <c r="IC144" s="1" t="s">
        <v>340</v>
      </c>
      <c r="ID144" s="1">
        <v>8</v>
      </c>
      <c r="IE144" s="3" t="s">
        <v>65</v>
      </c>
    </row>
    <row r="145" spans="1:237" ht="42.75">
      <c r="A145" s="66">
        <v>12.08</v>
      </c>
      <c r="B145" s="67" t="s">
        <v>243</v>
      </c>
      <c r="C145" s="39" t="s">
        <v>341</v>
      </c>
      <c r="D145" s="74"/>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6"/>
      <c r="IA145" s="1">
        <v>12.08</v>
      </c>
      <c r="IB145" s="1" t="s">
        <v>243</v>
      </c>
      <c r="IC145" s="1" t="s">
        <v>341</v>
      </c>
    </row>
    <row r="146" spans="1:239" ht="28.5">
      <c r="A146" s="66">
        <v>12.09</v>
      </c>
      <c r="B146" s="67" t="s">
        <v>107</v>
      </c>
      <c r="C146" s="39" t="s">
        <v>342</v>
      </c>
      <c r="D146" s="68">
        <v>3</v>
      </c>
      <c r="E146" s="69" t="s">
        <v>65</v>
      </c>
      <c r="F146" s="70">
        <v>367.33</v>
      </c>
      <c r="G146" s="40"/>
      <c r="H146" s="24"/>
      <c r="I146" s="47" t="s">
        <v>38</v>
      </c>
      <c r="J146" s="48">
        <f>IF(I146="Less(-)",-1,1)</f>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1102</v>
      </c>
      <c r="BB146" s="60">
        <f>BA146+SUM(N146:AZ146)</f>
        <v>1102</v>
      </c>
      <c r="BC146" s="56" t="str">
        <f>SpellNumber(L146,BB146)</f>
        <v>INR  One Thousand One Hundred &amp; Two  Only</v>
      </c>
      <c r="IA146" s="1">
        <v>12.09</v>
      </c>
      <c r="IB146" s="1" t="s">
        <v>107</v>
      </c>
      <c r="IC146" s="1" t="s">
        <v>342</v>
      </c>
      <c r="ID146" s="1">
        <v>3</v>
      </c>
      <c r="IE146" s="3" t="s">
        <v>65</v>
      </c>
    </row>
    <row r="147" spans="1:237" ht="57">
      <c r="A147" s="66">
        <v>12.1</v>
      </c>
      <c r="B147" s="67" t="s">
        <v>108</v>
      </c>
      <c r="C147" s="39" t="s">
        <v>343</v>
      </c>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6"/>
      <c r="IA147" s="1">
        <v>12.1</v>
      </c>
      <c r="IB147" s="1" t="s">
        <v>108</v>
      </c>
      <c r="IC147" s="1" t="s">
        <v>343</v>
      </c>
    </row>
    <row r="148" spans="1:239" ht="28.5">
      <c r="A148" s="66">
        <v>12.11</v>
      </c>
      <c r="B148" s="67" t="s">
        <v>107</v>
      </c>
      <c r="C148" s="39" t="s">
        <v>344</v>
      </c>
      <c r="D148" s="68">
        <v>1</v>
      </c>
      <c r="E148" s="69" t="s">
        <v>65</v>
      </c>
      <c r="F148" s="70">
        <v>484.3</v>
      </c>
      <c r="G148" s="40"/>
      <c r="H148" s="24"/>
      <c r="I148" s="47" t="s">
        <v>38</v>
      </c>
      <c r="J148" s="48">
        <f>IF(I148="Less(-)",-1,1)</f>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484</v>
      </c>
      <c r="BB148" s="60">
        <f>BA148+SUM(N148:AZ148)</f>
        <v>484</v>
      </c>
      <c r="BC148" s="56" t="str">
        <f>SpellNumber(L148,BB148)</f>
        <v>INR  Four Hundred &amp; Eighty Four  Only</v>
      </c>
      <c r="IA148" s="1">
        <v>12.11</v>
      </c>
      <c r="IB148" s="1" t="s">
        <v>107</v>
      </c>
      <c r="IC148" s="1" t="s">
        <v>344</v>
      </c>
      <c r="ID148" s="1">
        <v>1</v>
      </c>
      <c r="IE148" s="3" t="s">
        <v>65</v>
      </c>
    </row>
    <row r="149" spans="1:237" ht="57">
      <c r="A149" s="66">
        <v>12.12</v>
      </c>
      <c r="B149" s="67" t="s">
        <v>109</v>
      </c>
      <c r="C149" s="39" t="s">
        <v>345</v>
      </c>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6"/>
      <c r="IA149" s="1">
        <v>12.12</v>
      </c>
      <c r="IB149" s="1" t="s">
        <v>109</v>
      </c>
      <c r="IC149" s="1" t="s">
        <v>345</v>
      </c>
    </row>
    <row r="150" spans="1:239" ht="28.5">
      <c r="A150" s="66">
        <v>12.13</v>
      </c>
      <c r="B150" s="67" t="s">
        <v>107</v>
      </c>
      <c r="C150" s="39" t="s">
        <v>346</v>
      </c>
      <c r="D150" s="68">
        <v>2</v>
      </c>
      <c r="E150" s="69" t="s">
        <v>65</v>
      </c>
      <c r="F150" s="70">
        <v>531.56</v>
      </c>
      <c r="G150" s="40"/>
      <c r="H150" s="24"/>
      <c r="I150" s="47" t="s">
        <v>38</v>
      </c>
      <c r="J150" s="48">
        <f>IF(I150="Less(-)",-1,1)</f>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1063</v>
      </c>
      <c r="BB150" s="60">
        <f>BA150+SUM(N150:AZ150)</f>
        <v>1063</v>
      </c>
      <c r="BC150" s="56" t="str">
        <f>SpellNumber(L150,BB150)</f>
        <v>INR  One Thousand  &amp;Sixty Three  Only</v>
      </c>
      <c r="IA150" s="1">
        <v>12.13</v>
      </c>
      <c r="IB150" s="1" t="s">
        <v>107</v>
      </c>
      <c r="IC150" s="1" t="s">
        <v>346</v>
      </c>
      <c r="ID150" s="1">
        <v>2</v>
      </c>
      <c r="IE150" s="3" t="s">
        <v>65</v>
      </c>
    </row>
    <row r="151" spans="1:237" ht="57">
      <c r="A151" s="66">
        <v>12.14</v>
      </c>
      <c r="B151" s="67" t="s">
        <v>276</v>
      </c>
      <c r="C151" s="39" t="s">
        <v>347</v>
      </c>
      <c r="D151" s="74"/>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6"/>
      <c r="IA151" s="1">
        <v>12.14</v>
      </c>
      <c r="IB151" s="1" t="s">
        <v>276</v>
      </c>
      <c r="IC151" s="1" t="s">
        <v>347</v>
      </c>
    </row>
    <row r="152" spans="1:239" ht="28.5">
      <c r="A152" s="66">
        <v>12.15</v>
      </c>
      <c r="B152" s="67" t="s">
        <v>277</v>
      </c>
      <c r="C152" s="39" t="s">
        <v>348</v>
      </c>
      <c r="D152" s="68">
        <v>12</v>
      </c>
      <c r="E152" s="69" t="s">
        <v>65</v>
      </c>
      <c r="F152" s="70">
        <v>466.46</v>
      </c>
      <c r="G152" s="40"/>
      <c r="H152" s="24"/>
      <c r="I152" s="47" t="s">
        <v>38</v>
      </c>
      <c r="J152" s="48">
        <f>IF(I152="Less(-)",-1,1)</f>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ROUND(total_amount_ba($B$2,$D$2,D152,F152,J152,K152,M152),0)</f>
        <v>5598</v>
      </c>
      <c r="BB152" s="60">
        <f>BA152+SUM(N152:AZ152)</f>
        <v>5598</v>
      </c>
      <c r="BC152" s="56" t="str">
        <f>SpellNumber(L152,BB152)</f>
        <v>INR  Five Thousand Five Hundred &amp; Ninety Eight  Only</v>
      </c>
      <c r="IA152" s="1">
        <v>12.15</v>
      </c>
      <c r="IB152" s="1" t="s">
        <v>277</v>
      </c>
      <c r="IC152" s="1" t="s">
        <v>348</v>
      </c>
      <c r="ID152" s="1">
        <v>12</v>
      </c>
      <c r="IE152" s="3" t="s">
        <v>65</v>
      </c>
    </row>
    <row r="153" spans="1:237" ht="28.5">
      <c r="A153" s="66">
        <v>12.16</v>
      </c>
      <c r="B153" s="67" t="s">
        <v>244</v>
      </c>
      <c r="C153" s="39" t="s">
        <v>349</v>
      </c>
      <c r="D153" s="74"/>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6"/>
      <c r="IA153" s="1">
        <v>12.16</v>
      </c>
      <c r="IB153" s="1" t="s">
        <v>244</v>
      </c>
      <c r="IC153" s="1" t="s">
        <v>349</v>
      </c>
    </row>
    <row r="154" spans="1:239" ht="28.5">
      <c r="A154" s="66">
        <v>12.17</v>
      </c>
      <c r="B154" s="67" t="s">
        <v>245</v>
      </c>
      <c r="C154" s="39" t="s">
        <v>350</v>
      </c>
      <c r="D154" s="68">
        <v>2</v>
      </c>
      <c r="E154" s="69" t="s">
        <v>65</v>
      </c>
      <c r="F154" s="70">
        <v>286.93</v>
      </c>
      <c r="G154" s="40"/>
      <c r="H154" s="24"/>
      <c r="I154" s="47" t="s">
        <v>38</v>
      </c>
      <c r="J154" s="48">
        <f>IF(I154="Less(-)",-1,1)</f>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ROUND(total_amount_ba($B$2,$D$2,D154,F154,J154,K154,M154),0)</f>
        <v>574</v>
      </c>
      <c r="BB154" s="60">
        <f>BA154+SUM(N154:AZ154)</f>
        <v>574</v>
      </c>
      <c r="BC154" s="56" t="str">
        <f>SpellNumber(L154,BB154)</f>
        <v>INR  Five Hundred &amp; Seventy Four  Only</v>
      </c>
      <c r="IA154" s="1">
        <v>12.17</v>
      </c>
      <c r="IB154" s="1" t="s">
        <v>245</v>
      </c>
      <c r="IC154" s="1" t="s">
        <v>350</v>
      </c>
      <c r="ID154" s="1">
        <v>2</v>
      </c>
      <c r="IE154" s="3" t="s">
        <v>65</v>
      </c>
    </row>
    <row r="155" spans="1:239" ht="57">
      <c r="A155" s="70">
        <v>12.18</v>
      </c>
      <c r="B155" s="67" t="s">
        <v>278</v>
      </c>
      <c r="C155" s="39" t="s">
        <v>351</v>
      </c>
      <c r="D155" s="68">
        <v>10</v>
      </c>
      <c r="E155" s="69" t="s">
        <v>71</v>
      </c>
      <c r="F155" s="70">
        <v>135.16</v>
      </c>
      <c r="G155" s="40"/>
      <c r="H155" s="24"/>
      <c r="I155" s="47" t="s">
        <v>38</v>
      </c>
      <c r="J155" s="48">
        <f>IF(I155="Less(-)",-1,1)</f>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1352</v>
      </c>
      <c r="BB155" s="60">
        <f>BA155+SUM(N155:AZ155)</f>
        <v>1352</v>
      </c>
      <c r="BC155" s="56" t="str">
        <f>SpellNumber(L155,BB155)</f>
        <v>INR  One Thousand Three Hundred &amp; Fifty Two  Only</v>
      </c>
      <c r="IA155" s="1">
        <v>12.18</v>
      </c>
      <c r="IB155" s="1" t="s">
        <v>278</v>
      </c>
      <c r="IC155" s="1" t="s">
        <v>351</v>
      </c>
      <c r="ID155" s="1">
        <v>10</v>
      </c>
      <c r="IE155" s="3" t="s">
        <v>71</v>
      </c>
    </row>
    <row r="156" spans="1:237" ht="15.75">
      <c r="A156" s="66">
        <v>13</v>
      </c>
      <c r="B156" s="67" t="s">
        <v>279</v>
      </c>
      <c r="C156" s="39" t="s">
        <v>352</v>
      </c>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6"/>
      <c r="IA156" s="1">
        <v>13</v>
      </c>
      <c r="IB156" s="1" t="s">
        <v>279</v>
      </c>
      <c r="IC156" s="1" t="s">
        <v>352</v>
      </c>
    </row>
    <row r="157" spans="1:237" ht="171">
      <c r="A157" s="66">
        <v>13.01</v>
      </c>
      <c r="B157" s="67" t="s">
        <v>280</v>
      </c>
      <c r="C157" s="39" t="s">
        <v>353</v>
      </c>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1">
        <v>13.01</v>
      </c>
      <c r="IB157" s="1" t="s">
        <v>280</v>
      </c>
      <c r="IC157" s="1" t="s">
        <v>353</v>
      </c>
    </row>
    <row r="158" spans="1:239" ht="28.5">
      <c r="A158" s="66">
        <v>13.02</v>
      </c>
      <c r="B158" s="67" t="s">
        <v>281</v>
      </c>
      <c r="C158" s="39" t="s">
        <v>354</v>
      </c>
      <c r="D158" s="68">
        <v>1</v>
      </c>
      <c r="E158" s="69" t="s">
        <v>65</v>
      </c>
      <c r="F158" s="70">
        <v>546.69</v>
      </c>
      <c r="G158" s="40"/>
      <c r="H158" s="24"/>
      <c r="I158" s="47" t="s">
        <v>38</v>
      </c>
      <c r="J158" s="48">
        <f>IF(I158="Less(-)",-1,1)</f>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ROUND(total_amount_ba($B$2,$D$2,D158,F158,J158,K158,M158),0)</f>
        <v>547</v>
      </c>
      <c r="BB158" s="60">
        <f>BA158+SUM(N158:AZ158)</f>
        <v>547</v>
      </c>
      <c r="BC158" s="56" t="str">
        <f>SpellNumber(L158,BB158)</f>
        <v>INR  Five Hundred &amp; Forty Seven  Only</v>
      </c>
      <c r="IA158" s="1">
        <v>13.02</v>
      </c>
      <c r="IB158" s="1" t="s">
        <v>281</v>
      </c>
      <c r="IC158" s="1" t="s">
        <v>354</v>
      </c>
      <c r="ID158" s="1">
        <v>1</v>
      </c>
      <c r="IE158" s="3" t="s">
        <v>65</v>
      </c>
    </row>
    <row r="159" spans="1:237" ht="15.75">
      <c r="A159" s="66">
        <v>14</v>
      </c>
      <c r="B159" s="67" t="s">
        <v>246</v>
      </c>
      <c r="C159" s="39" t="s">
        <v>355</v>
      </c>
      <c r="D159" s="74"/>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6"/>
      <c r="IA159" s="1">
        <v>14</v>
      </c>
      <c r="IB159" s="1" t="s">
        <v>246</v>
      </c>
      <c r="IC159" s="1" t="s">
        <v>355</v>
      </c>
    </row>
    <row r="160" spans="1:239" ht="259.5" customHeight="1">
      <c r="A160" s="66">
        <v>14.01</v>
      </c>
      <c r="B160" s="67" t="s">
        <v>247</v>
      </c>
      <c r="C160" s="39" t="s">
        <v>356</v>
      </c>
      <c r="D160" s="68">
        <v>13.18</v>
      </c>
      <c r="E160" s="69" t="s">
        <v>52</v>
      </c>
      <c r="F160" s="70">
        <v>408.24</v>
      </c>
      <c r="G160" s="40"/>
      <c r="H160" s="24"/>
      <c r="I160" s="47" t="s">
        <v>38</v>
      </c>
      <c r="J160" s="48">
        <f>IF(I160="Less(-)",-1,1)</f>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5381</v>
      </c>
      <c r="BB160" s="60">
        <f>BA160+SUM(N160:AZ160)</f>
        <v>5381</v>
      </c>
      <c r="BC160" s="56" t="str">
        <f>SpellNumber(L160,BB160)</f>
        <v>INR  Five Thousand Three Hundred &amp; Eighty One  Only</v>
      </c>
      <c r="IA160" s="1">
        <v>14.01</v>
      </c>
      <c r="IB160" s="1" t="s">
        <v>247</v>
      </c>
      <c r="IC160" s="1" t="s">
        <v>356</v>
      </c>
      <c r="ID160" s="1">
        <v>13.18</v>
      </c>
      <c r="IE160" s="3" t="s">
        <v>52</v>
      </c>
    </row>
    <row r="161" spans="1:237" ht="19.5" customHeight="1">
      <c r="A161" s="66">
        <v>15</v>
      </c>
      <c r="B161" s="67" t="s">
        <v>282</v>
      </c>
      <c r="C161" s="39" t="s">
        <v>357</v>
      </c>
      <c r="D161" s="74"/>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6"/>
      <c r="IA161" s="1">
        <v>15</v>
      </c>
      <c r="IB161" s="1" t="s">
        <v>282</v>
      </c>
      <c r="IC161" s="1" t="s">
        <v>357</v>
      </c>
    </row>
    <row r="162" spans="1:237" ht="85.5">
      <c r="A162" s="70">
        <v>15.01</v>
      </c>
      <c r="B162" s="67" t="s">
        <v>283</v>
      </c>
      <c r="C162" s="39" t="s">
        <v>358</v>
      </c>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1">
        <v>15.01</v>
      </c>
      <c r="IB162" s="1" t="s">
        <v>283</v>
      </c>
      <c r="IC162" s="1" t="s">
        <v>358</v>
      </c>
    </row>
    <row r="163" spans="1:239" ht="42.75">
      <c r="A163" s="66">
        <v>15.02</v>
      </c>
      <c r="B163" s="67" t="s">
        <v>284</v>
      </c>
      <c r="C163" s="39" t="s">
        <v>359</v>
      </c>
      <c r="D163" s="68">
        <v>13.05</v>
      </c>
      <c r="E163" s="69" t="s">
        <v>52</v>
      </c>
      <c r="F163" s="70">
        <v>340.64</v>
      </c>
      <c r="G163" s="40"/>
      <c r="H163" s="24"/>
      <c r="I163" s="47" t="s">
        <v>38</v>
      </c>
      <c r="J163" s="48">
        <f aca="true" t="shared" si="4" ref="J163:J178">IF(I163="Less(-)",-1,1)</f>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aca="true" t="shared" si="5" ref="BA163:BA178">ROUND(total_amount_ba($B$2,$D$2,D163,F163,J163,K163,M163),0)</f>
        <v>4445</v>
      </c>
      <c r="BB163" s="60">
        <f aca="true" t="shared" si="6" ref="BB163:BB178">BA163+SUM(N163:AZ163)</f>
        <v>4445</v>
      </c>
      <c r="BC163" s="56" t="str">
        <f aca="true" t="shared" si="7" ref="BC163:BC178">SpellNumber(L163,BB163)</f>
        <v>INR  Four Thousand Four Hundred &amp; Forty Five  Only</v>
      </c>
      <c r="IA163" s="1">
        <v>15.02</v>
      </c>
      <c r="IB163" s="1" t="s">
        <v>284</v>
      </c>
      <c r="IC163" s="1" t="s">
        <v>359</v>
      </c>
      <c r="ID163" s="1">
        <v>13.05</v>
      </c>
      <c r="IE163" s="3" t="s">
        <v>52</v>
      </c>
    </row>
    <row r="164" spans="1:237" ht="15.75">
      <c r="A164" s="66">
        <v>16</v>
      </c>
      <c r="B164" s="67" t="s">
        <v>79</v>
      </c>
      <c r="C164" s="39" t="s">
        <v>360</v>
      </c>
      <c r="D164" s="7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6"/>
      <c r="IA164" s="1">
        <v>16</v>
      </c>
      <c r="IB164" s="1" t="s">
        <v>79</v>
      </c>
      <c r="IC164" s="1" t="s">
        <v>360</v>
      </c>
    </row>
    <row r="165" spans="1:239" ht="409.5">
      <c r="A165" s="66">
        <v>16.01</v>
      </c>
      <c r="B165" s="67" t="s">
        <v>248</v>
      </c>
      <c r="C165" s="39" t="s">
        <v>361</v>
      </c>
      <c r="D165" s="68">
        <v>0.58</v>
      </c>
      <c r="E165" s="69" t="s">
        <v>257</v>
      </c>
      <c r="F165" s="70">
        <v>4942.04</v>
      </c>
      <c r="G165" s="40"/>
      <c r="H165" s="24"/>
      <c r="I165" s="47" t="s">
        <v>38</v>
      </c>
      <c r="J165" s="48">
        <f t="shared" si="4"/>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5"/>
        <v>2866</v>
      </c>
      <c r="BB165" s="60">
        <f t="shared" si="6"/>
        <v>2866</v>
      </c>
      <c r="BC165" s="56" t="str">
        <f t="shared" si="7"/>
        <v>INR  Two Thousand Eight Hundred &amp; Sixty Six  Only</v>
      </c>
      <c r="IA165" s="1">
        <v>16.01</v>
      </c>
      <c r="IB165" s="73" t="s">
        <v>248</v>
      </c>
      <c r="IC165" s="1" t="s">
        <v>361</v>
      </c>
      <c r="ID165" s="1">
        <v>0.58</v>
      </c>
      <c r="IE165" s="3" t="s">
        <v>257</v>
      </c>
    </row>
    <row r="166" spans="1:239" ht="71.25">
      <c r="A166" s="66">
        <v>16.02</v>
      </c>
      <c r="B166" s="67" t="s">
        <v>249</v>
      </c>
      <c r="C166" s="39" t="s">
        <v>362</v>
      </c>
      <c r="D166" s="68">
        <v>2</v>
      </c>
      <c r="E166" s="69" t="s">
        <v>258</v>
      </c>
      <c r="F166" s="70">
        <v>422.32</v>
      </c>
      <c r="G166" s="40"/>
      <c r="H166" s="24"/>
      <c r="I166" s="47" t="s">
        <v>38</v>
      </c>
      <c r="J166" s="48">
        <f t="shared" si="4"/>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5"/>
        <v>845</v>
      </c>
      <c r="BB166" s="60">
        <f t="shared" si="6"/>
        <v>845</v>
      </c>
      <c r="BC166" s="56" t="str">
        <f t="shared" si="7"/>
        <v>INR  Eight Hundred &amp; Forty Five  Only</v>
      </c>
      <c r="IA166" s="1">
        <v>16.02</v>
      </c>
      <c r="IB166" s="1" t="s">
        <v>249</v>
      </c>
      <c r="IC166" s="1" t="s">
        <v>362</v>
      </c>
      <c r="ID166" s="1">
        <v>2</v>
      </c>
      <c r="IE166" s="3" t="s">
        <v>258</v>
      </c>
    </row>
    <row r="167" spans="1:239" ht="57">
      <c r="A167" s="66">
        <v>16.03</v>
      </c>
      <c r="B167" s="67" t="s">
        <v>250</v>
      </c>
      <c r="C167" s="39" t="s">
        <v>363</v>
      </c>
      <c r="D167" s="68">
        <v>6</v>
      </c>
      <c r="E167" s="69" t="s">
        <v>258</v>
      </c>
      <c r="F167" s="70">
        <v>58.65</v>
      </c>
      <c r="G167" s="40"/>
      <c r="H167" s="24"/>
      <c r="I167" s="47" t="s">
        <v>38</v>
      </c>
      <c r="J167" s="48">
        <f t="shared" si="4"/>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5"/>
        <v>352</v>
      </c>
      <c r="BB167" s="60">
        <f t="shared" si="6"/>
        <v>352</v>
      </c>
      <c r="BC167" s="56" t="str">
        <f t="shared" si="7"/>
        <v>INR  Three Hundred &amp; Fifty Two  Only</v>
      </c>
      <c r="IA167" s="1">
        <v>16.03</v>
      </c>
      <c r="IB167" s="1" t="s">
        <v>250</v>
      </c>
      <c r="IC167" s="1" t="s">
        <v>363</v>
      </c>
      <c r="ID167" s="1">
        <v>6</v>
      </c>
      <c r="IE167" s="3" t="s">
        <v>258</v>
      </c>
    </row>
    <row r="168" spans="1:239" ht="28.5">
      <c r="A168" s="66">
        <v>16.04</v>
      </c>
      <c r="B168" s="67" t="s">
        <v>251</v>
      </c>
      <c r="C168" s="39" t="s">
        <v>364</v>
      </c>
      <c r="D168" s="68">
        <v>17</v>
      </c>
      <c r="E168" s="69" t="s">
        <v>258</v>
      </c>
      <c r="F168" s="70">
        <v>29.32</v>
      </c>
      <c r="G168" s="40"/>
      <c r="H168" s="24"/>
      <c r="I168" s="47" t="s">
        <v>38</v>
      </c>
      <c r="J168" s="48">
        <f t="shared" si="4"/>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5"/>
        <v>498</v>
      </c>
      <c r="BB168" s="60">
        <f t="shared" si="6"/>
        <v>498</v>
      </c>
      <c r="BC168" s="56" t="str">
        <f t="shared" si="7"/>
        <v>INR  Four Hundred &amp; Ninety Eight  Only</v>
      </c>
      <c r="IA168" s="1">
        <v>16.04</v>
      </c>
      <c r="IB168" s="1" t="s">
        <v>251</v>
      </c>
      <c r="IC168" s="1" t="s">
        <v>364</v>
      </c>
      <c r="ID168" s="1">
        <v>17</v>
      </c>
      <c r="IE168" s="3" t="s">
        <v>258</v>
      </c>
    </row>
    <row r="169" spans="1:239" ht="57">
      <c r="A169" s="66">
        <v>16.05</v>
      </c>
      <c r="B169" s="67" t="s">
        <v>252</v>
      </c>
      <c r="C169" s="39" t="s">
        <v>365</v>
      </c>
      <c r="D169" s="68">
        <v>2</v>
      </c>
      <c r="E169" s="69" t="s">
        <v>258</v>
      </c>
      <c r="F169" s="70">
        <v>504.43</v>
      </c>
      <c r="G169" s="40"/>
      <c r="H169" s="24"/>
      <c r="I169" s="47" t="s">
        <v>38</v>
      </c>
      <c r="J169" s="48">
        <f t="shared" si="4"/>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5"/>
        <v>1009</v>
      </c>
      <c r="BB169" s="60">
        <f t="shared" si="6"/>
        <v>1009</v>
      </c>
      <c r="BC169" s="56" t="str">
        <f t="shared" si="7"/>
        <v>INR  One Thousand  &amp;Nine  Only</v>
      </c>
      <c r="IA169" s="1">
        <v>16.05</v>
      </c>
      <c r="IB169" s="1" t="s">
        <v>252</v>
      </c>
      <c r="IC169" s="1" t="s">
        <v>365</v>
      </c>
      <c r="ID169" s="1">
        <v>2</v>
      </c>
      <c r="IE169" s="3" t="s">
        <v>258</v>
      </c>
    </row>
    <row r="170" spans="1:239" ht="42.75">
      <c r="A170" s="66">
        <v>16.06</v>
      </c>
      <c r="B170" s="67" t="s">
        <v>253</v>
      </c>
      <c r="C170" s="39" t="s">
        <v>366</v>
      </c>
      <c r="D170" s="68">
        <v>2</v>
      </c>
      <c r="E170" s="69" t="s">
        <v>258</v>
      </c>
      <c r="F170" s="70">
        <v>281.45</v>
      </c>
      <c r="G170" s="40"/>
      <c r="H170" s="24"/>
      <c r="I170" s="47" t="s">
        <v>38</v>
      </c>
      <c r="J170" s="48">
        <f t="shared" si="4"/>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5"/>
        <v>563</v>
      </c>
      <c r="BB170" s="60">
        <f t="shared" si="6"/>
        <v>563</v>
      </c>
      <c r="BC170" s="56" t="str">
        <f t="shared" si="7"/>
        <v>INR  Five Hundred &amp; Sixty Three  Only</v>
      </c>
      <c r="IA170" s="1">
        <v>16.06</v>
      </c>
      <c r="IB170" s="1" t="s">
        <v>253</v>
      </c>
      <c r="IC170" s="1" t="s">
        <v>366</v>
      </c>
      <c r="ID170" s="1">
        <v>2</v>
      </c>
      <c r="IE170" s="3" t="s">
        <v>258</v>
      </c>
    </row>
    <row r="171" spans="1:239" ht="141" customHeight="1">
      <c r="A171" s="66">
        <v>16.07</v>
      </c>
      <c r="B171" s="67" t="s">
        <v>285</v>
      </c>
      <c r="C171" s="39" t="s">
        <v>367</v>
      </c>
      <c r="D171" s="68">
        <v>2.02</v>
      </c>
      <c r="E171" s="69" t="s">
        <v>110</v>
      </c>
      <c r="F171" s="70">
        <v>1945.33</v>
      </c>
      <c r="G171" s="40"/>
      <c r="H171" s="24"/>
      <c r="I171" s="47" t="s">
        <v>38</v>
      </c>
      <c r="J171" s="48">
        <f t="shared" si="4"/>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5"/>
        <v>3930</v>
      </c>
      <c r="BB171" s="60">
        <f t="shared" si="6"/>
        <v>3930</v>
      </c>
      <c r="BC171" s="56" t="str">
        <f t="shared" si="7"/>
        <v>INR  Three Thousand Nine Hundred &amp; Thirty  Only</v>
      </c>
      <c r="IA171" s="1">
        <v>16.07</v>
      </c>
      <c r="IB171" s="73" t="s">
        <v>285</v>
      </c>
      <c r="IC171" s="1" t="s">
        <v>367</v>
      </c>
      <c r="ID171" s="1">
        <v>2.02</v>
      </c>
      <c r="IE171" s="3" t="s">
        <v>110</v>
      </c>
    </row>
    <row r="172" spans="1:239" ht="57">
      <c r="A172" s="66">
        <v>16.08</v>
      </c>
      <c r="B172" s="67" t="s">
        <v>254</v>
      </c>
      <c r="C172" s="39" t="s">
        <v>368</v>
      </c>
      <c r="D172" s="68">
        <v>26</v>
      </c>
      <c r="E172" s="69" t="s">
        <v>52</v>
      </c>
      <c r="F172" s="70">
        <v>155.8</v>
      </c>
      <c r="G172" s="40"/>
      <c r="H172" s="24"/>
      <c r="I172" s="47" t="s">
        <v>38</v>
      </c>
      <c r="J172" s="48">
        <f t="shared" si="4"/>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5"/>
        <v>4051</v>
      </c>
      <c r="BB172" s="60">
        <f t="shared" si="6"/>
        <v>4051</v>
      </c>
      <c r="BC172" s="56" t="str">
        <f t="shared" si="7"/>
        <v>INR  Four Thousand  &amp;Fifty One  Only</v>
      </c>
      <c r="IA172" s="1">
        <v>16.08</v>
      </c>
      <c r="IB172" s="1" t="s">
        <v>254</v>
      </c>
      <c r="IC172" s="1" t="s">
        <v>368</v>
      </c>
      <c r="ID172" s="1">
        <v>26</v>
      </c>
      <c r="IE172" s="3" t="s">
        <v>52</v>
      </c>
    </row>
    <row r="173" spans="1:239" ht="225">
      <c r="A173" s="66">
        <v>16.09</v>
      </c>
      <c r="B173" s="67" t="s">
        <v>255</v>
      </c>
      <c r="C173" s="39" t="s">
        <v>369</v>
      </c>
      <c r="D173" s="68">
        <v>2</v>
      </c>
      <c r="E173" s="69" t="s">
        <v>258</v>
      </c>
      <c r="F173" s="70">
        <v>2053.04</v>
      </c>
      <c r="G173" s="40"/>
      <c r="H173" s="24"/>
      <c r="I173" s="47" t="s">
        <v>38</v>
      </c>
      <c r="J173" s="48">
        <f t="shared" si="4"/>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5"/>
        <v>4106</v>
      </c>
      <c r="BB173" s="60">
        <f t="shared" si="6"/>
        <v>4106</v>
      </c>
      <c r="BC173" s="56" t="str">
        <f t="shared" si="7"/>
        <v>INR  Four Thousand One Hundred &amp; Six  Only</v>
      </c>
      <c r="IA173" s="1">
        <v>16.09</v>
      </c>
      <c r="IB173" s="73" t="s">
        <v>255</v>
      </c>
      <c r="IC173" s="1" t="s">
        <v>369</v>
      </c>
      <c r="ID173" s="1">
        <v>2</v>
      </c>
      <c r="IE173" s="3" t="s">
        <v>258</v>
      </c>
    </row>
    <row r="174" spans="1:239" ht="72" customHeight="1">
      <c r="A174" s="66">
        <v>16.1</v>
      </c>
      <c r="B174" s="71" t="s">
        <v>256</v>
      </c>
      <c r="C174" s="39" t="s">
        <v>370</v>
      </c>
      <c r="D174" s="68">
        <v>2</v>
      </c>
      <c r="E174" s="69" t="s">
        <v>258</v>
      </c>
      <c r="F174" s="70">
        <v>815.75</v>
      </c>
      <c r="G174" s="40"/>
      <c r="H174" s="24"/>
      <c r="I174" s="47" t="s">
        <v>38</v>
      </c>
      <c r="J174" s="48">
        <f t="shared" si="4"/>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5"/>
        <v>1632</v>
      </c>
      <c r="BB174" s="60">
        <f t="shared" si="6"/>
        <v>1632</v>
      </c>
      <c r="BC174" s="56" t="str">
        <f t="shared" si="7"/>
        <v>INR  One Thousand Six Hundred &amp; Thirty Two  Only</v>
      </c>
      <c r="IA174" s="1">
        <v>16.1</v>
      </c>
      <c r="IB174" s="73" t="s">
        <v>256</v>
      </c>
      <c r="IC174" s="1" t="s">
        <v>370</v>
      </c>
      <c r="ID174" s="1">
        <v>2</v>
      </c>
      <c r="IE174" s="3" t="s">
        <v>258</v>
      </c>
    </row>
    <row r="175" spans="1:239" ht="35.25" customHeight="1">
      <c r="A175" s="66">
        <v>16.11</v>
      </c>
      <c r="B175" s="71" t="s">
        <v>286</v>
      </c>
      <c r="C175" s="39" t="s">
        <v>371</v>
      </c>
      <c r="D175" s="68">
        <v>1</v>
      </c>
      <c r="E175" s="69" t="s">
        <v>65</v>
      </c>
      <c r="F175" s="70">
        <v>293.29</v>
      </c>
      <c r="G175" s="40"/>
      <c r="H175" s="24"/>
      <c r="I175" s="47" t="s">
        <v>38</v>
      </c>
      <c r="J175" s="48">
        <f t="shared" si="4"/>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5"/>
        <v>293</v>
      </c>
      <c r="BB175" s="60">
        <f t="shared" si="6"/>
        <v>293</v>
      </c>
      <c r="BC175" s="56" t="str">
        <f t="shared" si="7"/>
        <v>INR  Two Hundred &amp; Ninety Three  Only</v>
      </c>
      <c r="IA175" s="1">
        <v>16.11</v>
      </c>
      <c r="IB175" s="73" t="s">
        <v>286</v>
      </c>
      <c r="IC175" s="1" t="s">
        <v>371</v>
      </c>
      <c r="ID175" s="1">
        <v>1</v>
      </c>
      <c r="IE175" s="3" t="s">
        <v>65</v>
      </c>
    </row>
    <row r="176" spans="1:239" ht="28.5" customHeight="1">
      <c r="A176" s="70">
        <v>16.12</v>
      </c>
      <c r="B176" s="67" t="s">
        <v>287</v>
      </c>
      <c r="C176" s="39" t="s">
        <v>372</v>
      </c>
      <c r="D176" s="68">
        <v>1</v>
      </c>
      <c r="E176" s="69" t="s">
        <v>71</v>
      </c>
      <c r="F176" s="70">
        <v>181.85</v>
      </c>
      <c r="G176" s="40"/>
      <c r="H176" s="24"/>
      <c r="I176" s="47" t="s">
        <v>38</v>
      </c>
      <c r="J176" s="48">
        <f t="shared" si="4"/>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5"/>
        <v>182</v>
      </c>
      <c r="BB176" s="60">
        <f t="shared" si="6"/>
        <v>182</v>
      </c>
      <c r="BC176" s="56" t="str">
        <f t="shared" si="7"/>
        <v>INR  One Hundred &amp; Eighty Two  Only</v>
      </c>
      <c r="IA176" s="1">
        <v>16.12</v>
      </c>
      <c r="IB176" s="73" t="s">
        <v>287</v>
      </c>
      <c r="IC176" s="1" t="s">
        <v>372</v>
      </c>
      <c r="ID176" s="1">
        <v>1</v>
      </c>
      <c r="IE176" s="3" t="s">
        <v>71</v>
      </c>
    </row>
    <row r="177" spans="1:239" ht="45" customHeight="1">
      <c r="A177" s="66">
        <v>16.13</v>
      </c>
      <c r="B177" s="67" t="s">
        <v>288</v>
      </c>
      <c r="C177" s="39" t="s">
        <v>373</v>
      </c>
      <c r="D177" s="68">
        <v>10</v>
      </c>
      <c r="E177" s="69" t="s">
        <v>65</v>
      </c>
      <c r="F177" s="70">
        <v>26.04</v>
      </c>
      <c r="G177" s="40"/>
      <c r="H177" s="24"/>
      <c r="I177" s="47" t="s">
        <v>38</v>
      </c>
      <c r="J177" s="48">
        <f t="shared" si="4"/>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5"/>
        <v>260</v>
      </c>
      <c r="BB177" s="60">
        <f t="shared" si="6"/>
        <v>260</v>
      </c>
      <c r="BC177" s="56" t="str">
        <f t="shared" si="7"/>
        <v>INR  Two Hundred &amp; Sixty  Only</v>
      </c>
      <c r="IA177" s="1">
        <v>16.13</v>
      </c>
      <c r="IB177" s="73" t="s">
        <v>288</v>
      </c>
      <c r="IC177" s="1" t="s">
        <v>373</v>
      </c>
      <c r="ID177" s="1">
        <v>10</v>
      </c>
      <c r="IE177" s="3" t="s">
        <v>65</v>
      </c>
    </row>
    <row r="178" spans="1:239" ht="409.5">
      <c r="A178" s="66">
        <v>16.14</v>
      </c>
      <c r="B178" s="67" t="s">
        <v>289</v>
      </c>
      <c r="C178" s="39" t="s">
        <v>374</v>
      </c>
      <c r="D178" s="68">
        <v>1</v>
      </c>
      <c r="E178" s="69" t="s">
        <v>290</v>
      </c>
      <c r="F178" s="70">
        <v>99931.6</v>
      </c>
      <c r="G178" s="40"/>
      <c r="H178" s="24"/>
      <c r="I178" s="47" t="s">
        <v>38</v>
      </c>
      <c r="J178" s="48">
        <f t="shared" si="4"/>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 t="shared" si="5"/>
        <v>99932</v>
      </c>
      <c r="BB178" s="60">
        <f t="shared" si="6"/>
        <v>99932</v>
      </c>
      <c r="BC178" s="56" t="str">
        <f t="shared" si="7"/>
        <v>INR  Ninety Nine Thousand Nine Hundred &amp; Thirty Two  Only</v>
      </c>
      <c r="IA178" s="1">
        <v>16.14</v>
      </c>
      <c r="IB178" s="73" t="s">
        <v>289</v>
      </c>
      <c r="IC178" s="1" t="s">
        <v>374</v>
      </c>
      <c r="ID178" s="1">
        <v>1</v>
      </c>
      <c r="IE178" s="3" t="s">
        <v>290</v>
      </c>
    </row>
    <row r="179" spans="1:55" ht="42.75">
      <c r="A179" s="25" t="s">
        <v>46</v>
      </c>
      <c r="B179" s="26"/>
      <c r="C179" s="27"/>
      <c r="D179" s="43"/>
      <c r="E179" s="43"/>
      <c r="F179" s="43"/>
      <c r="G179" s="43"/>
      <c r="H179" s="61"/>
      <c r="I179" s="61"/>
      <c r="J179" s="61"/>
      <c r="K179" s="61"/>
      <c r="L179" s="6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63">
        <f>SUM(BA13:BA178)</f>
        <v>522489</v>
      </c>
      <c r="BB179" s="64">
        <f>SUM(BB13:BB178)</f>
        <v>522489</v>
      </c>
      <c r="BC179" s="56" t="str">
        <f>SpellNumber(L179,BB179)</f>
        <v>  Five Lakh Twenty Two Thousand Four Hundred &amp; Eighty Nine  Only</v>
      </c>
    </row>
    <row r="180" spans="1:55" ht="18">
      <c r="A180" s="26" t="s">
        <v>47</v>
      </c>
      <c r="B180" s="28"/>
      <c r="C180" s="29"/>
      <c r="D180" s="30"/>
      <c r="E180" s="44" t="s">
        <v>54</v>
      </c>
      <c r="F180" s="45"/>
      <c r="G180" s="31"/>
      <c r="H180" s="32"/>
      <c r="I180" s="32"/>
      <c r="J180" s="32"/>
      <c r="K180" s="33"/>
      <c r="L180" s="34"/>
      <c r="M180" s="35"/>
      <c r="N180" s="36"/>
      <c r="O180" s="22"/>
      <c r="P180" s="22"/>
      <c r="Q180" s="22"/>
      <c r="R180" s="22"/>
      <c r="S180" s="22"/>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7">
        <f>IF(ISBLANK(F180),0,IF(E180="Excess (+)",ROUND(BA179+(BA179*F180),2),IF(E180="Less (-)",ROUND(BA179+(BA179*F180*(-1)),2),IF(E180="At Par",BA179,0))))</f>
        <v>0</v>
      </c>
      <c r="BB180" s="38">
        <f>ROUND(BA180,0)</f>
        <v>0</v>
      </c>
      <c r="BC180" s="21" t="str">
        <f>SpellNumber($E$2,BB180)</f>
        <v>INR Zero Only</v>
      </c>
    </row>
    <row r="181" spans="1:55" ht="18">
      <c r="A181" s="25" t="s">
        <v>48</v>
      </c>
      <c r="B181" s="25"/>
      <c r="C181" s="78" t="str">
        <f>SpellNumber($E$2,BB180)</f>
        <v>INR Zero Only</v>
      </c>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row>
    <row r="182" ht="15"/>
    <row r="183" ht="15"/>
    <row r="184" ht="15"/>
    <row r="185" ht="15"/>
    <row r="186" ht="15"/>
    <row r="187" ht="15"/>
    <row r="188" ht="15"/>
    <row r="190" ht="15"/>
    <row r="191" ht="15"/>
    <row r="192" ht="15"/>
    <row r="193" ht="15"/>
    <row r="194"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6" ht="15"/>
    <row r="467" ht="15"/>
    <row r="468" ht="15"/>
    <row r="469" ht="15"/>
    <row r="470" ht="15"/>
    <row r="471" ht="15"/>
    <row r="472" ht="15"/>
    <row r="473" ht="15"/>
    <row r="474" ht="15"/>
    <row r="475" ht="15"/>
    <row r="476" ht="15"/>
    <row r="477" ht="15"/>
    <row r="478" ht="15"/>
    <row r="480" ht="15"/>
    <row r="481" ht="15"/>
    <row r="482" ht="15"/>
    <row r="483" ht="15"/>
    <row r="484" ht="15"/>
    <row r="485" ht="15"/>
    <row r="486" ht="15"/>
    <row r="487" ht="15"/>
    <row r="488" ht="15"/>
    <row r="489" ht="15"/>
    <row r="490" ht="15"/>
    <row r="491" ht="15"/>
    <row r="494" ht="15"/>
    <row r="495" ht="15"/>
    <row r="497" ht="15"/>
    <row r="498" ht="15"/>
    <row r="499" ht="15"/>
    <row r="501" ht="15"/>
    <row r="503" ht="15"/>
    <row r="504" ht="15"/>
    <row r="505" ht="15"/>
    <row r="507" ht="15"/>
    <row r="509" ht="15"/>
    <row r="510" ht="15"/>
    <row r="511" ht="15"/>
    <row r="512" ht="15"/>
    <row r="514" ht="15"/>
    <row r="515" ht="15"/>
    <row r="516" ht="15"/>
    <row r="519" ht="15"/>
    <row r="521" ht="15"/>
    <row r="522" ht="15"/>
    <row r="525" ht="15"/>
    <row r="527" ht="15"/>
    <row r="529"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sheetData>
  <sheetProtection password="9E83" sheet="1"/>
  <autoFilter ref="A11:BC181"/>
  <mergeCells count="87">
    <mergeCell ref="A9:BC9"/>
    <mergeCell ref="C181:BC181"/>
    <mergeCell ref="A1:L1"/>
    <mergeCell ref="A4:BC4"/>
    <mergeCell ref="A5:BC5"/>
    <mergeCell ref="A6:BC6"/>
    <mergeCell ref="A7:BC7"/>
    <mergeCell ref="B8:BC8"/>
    <mergeCell ref="D13:BC13"/>
    <mergeCell ref="D14:BC14"/>
    <mergeCell ref="D16:BC16"/>
    <mergeCell ref="D17:BC17"/>
    <mergeCell ref="D19:BC19"/>
    <mergeCell ref="D21:BC21"/>
    <mergeCell ref="D23:BC23"/>
    <mergeCell ref="D25:BC25"/>
    <mergeCell ref="D27:BC27"/>
    <mergeCell ref="D28:BC28"/>
    <mergeCell ref="D30:BC30"/>
    <mergeCell ref="D31:BC31"/>
    <mergeCell ref="D32:BC32"/>
    <mergeCell ref="D35:BC35"/>
    <mergeCell ref="D36:BC36"/>
    <mergeCell ref="D38:BC38"/>
    <mergeCell ref="D39:BC39"/>
    <mergeCell ref="D41:BC41"/>
    <mergeCell ref="D43:BC43"/>
    <mergeCell ref="D47:BC47"/>
    <mergeCell ref="D50:BC50"/>
    <mergeCell ref="D52:BC52"/>
    <mergeCell ref="D56:BC56"/>
    <mergeCell ref="D59:BC59"/>
    <mergeCell ref="D61:BC61"/>
    <mergeCell ref="D62:BC62"/>
    <mergeCell ref="D63:BC63"/>
    <mergeCell ref="D65:BC65"/>
    <mergeCell ref="D67:BC67"/>
    <mergeCell ref="D69:BC69"/>
    <mergeCell ref="D71:BC71"/>
    <mergeCell ref="D73:BC73"/>
    <mergeCell ref="D74:BC74"/>
    <mergeCell ref="D76:BC76"/>
    <mergeCell ref="D78:BC78"/>
    <mergeCell ref="D80:BC80"/>
    <mergeCell ref="D82:BC82"/>
    <mergeCell ref="D85:BC85"/>
    <mergeCell ref="D88:BC88"/>
    <mergeCell ref="D91:BC91"/>
    <mergeCell ref="D93:BC93"/>
    <mergeCell ref="D94:BC94"/>
    <mergeCell ref="D98:BC98"/>
    <mergeCell ref="D99:BC99"/>
    <mergeCell ref="D101:BC101"/>
    <mergeCell ref="D105:BC105"/>
    <mergeCell ref="D108:BC108"/>
    <mergeCell ref="D109:BC109"/>
    <mergeCell ref="D111:BC111"/>
    <mergeCell ref="D113:BC113"/>
    <mergeCell ref="D114:BC114"/>
    <mergeCell ref="D116:BC116"/>
    <mergeCell ref="D117:BC117"/>
    <mergeCell ref="D119:BC119"/>
    <mergeCell ref="D120:BC120"/>
    <mergeCell ref="D122:BC122"/>
    <mergeCell ref="D123:BC123"/>
    <mergeCell ref="D125:BC125"/>
    <mergeCell ref="D127:BC127"/>
    <mergeCell ref="D130:BC130"/>
    <mergeCell ref="D132:BC132"/>
    <mergeCell ref="D133:BC133"/>
    <mergeCell ref="D156:BC156"/>
    <mergeCell ref="D135:BC135"/>
    <mergeCell ref="D137:BC137"/>
    <mergeCell ref="D138:BC138"/>
    <mergeCell ref="D140:BC140"/>
    <mergeCell ref="D142:BC142"/>
    <mergeCell ref="D143:BC143"/>
    <mergeCell ref="D157:BC157"/>
    <mergeCell ref="D159:BC159"/>
    <mergeCell ref="D161:BC161"/>
    <mergeCell ref="D162:BC162"/>
    <mergeCell ref="D164:BC164"/>
    <mergeCell ref="D145:BC145"/>
    <mergeCell ref="D147:BC147"/>
    <mergeCell ref="D149:BC149"/>
    <mergeCell ref="D151:BC151"/>
    <mergeCell ref="D153:BC153"/>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0">
      <formula1>IF(E180="Select",-1,IF(E180="At Par",0,0))</formula1>
      <formula2>IF(E180="Select",-1,IF(E180="At Par",0,0.99))</formula2>
    </dataValidation>
    <dataValidation type="list" allowBlank="1" showErrorMessage="1" sqref="E18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0">
      <formula1>0</formula1>
      <formula2>99.9</formula2>
    </dataValidation>
    <dataValidation type="list" allowBlank="1" showErrorMessage="1" sqref="D13:D14 K15 D16:D17 K18 D19 K20 D21 K22 D23 K24 D25 K26 D27:D28 K29 D30:D32 K33:K34 D35:D36 K37 D38:D39 K40 D41 K42 D43 K44:K46 D47 K48:K49 D50 K51 D52 K53:K55 D56 K57:K58 D59 K60 D61:D63 K64 D65 K66 D67 K68 D69 K70 D71 K72 D73:D74 K75 D76 K77 D78 K79 D80 K81 D82 K83:K84 D85 K86:K87 D88 K89:K90 D91 K92 D93:D94 K95:K97 D98:D99 K100 D101 K102:K104 D105 K106:K107 D108:D109 K110 D111 K112 D113:D114 K115 D116:D117 K118 D119:D120 K121 D122:D123 K124 D125 K126 D127 K128:K129 D130 K131 D132:D133 K134 D135 K136 D137:D138 K139 D140 K141 D142:D143 K144 D145 K146 D147 K148">
      <formula1>"Partial Conversion,Full Conversion"</formula1>
      <formula2>0</formula2>
    </dataValidation>
    <dataValidation type="list" allowBlank="1" showErrorMessage="1" sqref="D149 K150 D151 K152 D153 K154:K155 D156:D157 K158 D159 K160 D161:D162 K163 K165:K178 D16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6:H26 G29:H29 G33:H34 G37:H37 G40:H40 G42:H42 G44:H46 G48:H49 G51:H51 G53:H55 G57:H58 G60:H60 G64:H64 G66:H66 G68:H68 G70:H70 G72:H72 G75:H75 G77:H77 G79:H79 G81:H81 G83:H84 G86:H87 G89:H90 G92:H92 G95:H97 G100:H100 G102:H104 G106:H107 G110:H110 G112:H112 G115:H115 G118:H118 G121:H121 G124:H124 G126:H126 G128:H129 G131:H131 G134:H134 G136:H136 G139:H139 G141:H141 G144:H144 G146:H146 G148:H148 G150:H150 G152:H152 G154:H155 G158:H158 G160:H160 G163:H163 G165:H178">
      <formula1>0</formula1>
      <formula2>999999999999999</formula2>
    </dataValidation>
    <dataValidation allowBlank="1" showInputMessage="1" showErrorMessage="1" promptTitle="Addition / Deduction" prompt="Please Choose the correct One" sqref="J15 J18 J20 J22 J24 J26 J29 J33:J34 J37 J40 J42 J44:J46 J48:J49 J51 J53:J55 J57:J58 J60 J64 J66 J68 J70 J72 J75 J77 J79 J81 J83:J84 J86:J87 J89:J90 J92 J95:J97 J100 J102:J104 J106:J107 J110 J112 J115 J118 J121 J124 J126 J128:J129 J131 J134 J136 J139 J141 J144 J146 J148 J150 J152 J154:J155 J158 J160 J163 J165:J178">
      <formula1>0</formula1>
      <formula2>0</formula2>
    </dataValidation>
    <dataValidation type="list" showErrorMessage="1" sqref="I15 I18 I20 I22 I24 I26 I29 I33:I34 I37 I40 I42 I44:I46 I48:I49 I51 I53:I55 I57:I58 I60 I64 I66 I68 I70 I72 I75 I77 I79 I81 I83:I84 I86:I87 I89:I90 I92 I95:I97 I100 I102:I104 I106:I107 I110 I112 I115 I118 I121 I124 I126 I128:I129 I131 I134 I136 I139 I141 I144 I146 I148 I150 I152 I154:I155 I158 I160 I163 I165:I1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6:O26 N29:O29 N33:O34 N37:O37 N40:O40 N42:O42 N44:O46 N48:O49 N51:O51 N53:O55 N57:O58 N60:O60 N64:O64 N66:O66 N68:O68 N70:O70 N72:O72 N75:O75 N77:O77 N79:O79 N81:O81 N83:O84 N86:O87 N89:O90 N92:O92 N95:O97 N100:O100 N102:O104 N106:O107 N110:O110 N112:O112 N115:O115 N118:O118 N121:O121 N124:O124 N126:O126 N128:O129 N131:O131 N134:O134 N136:O136 N139:O139 N141:O141 N144:O144 N146:O146 N148:O148 N150:O150 N152:O152 N154:O155 N158:O158 N160:O160 N163:O163 N165:O1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6 R29 R33:R34 R37 R40 R42 R44:R46 R48:R49 R51 R53:R55 R57:R58 R60 R64 R66 R68 R70 R72 R75 R77 R79 R81 R83:R84 R86:R87 R89:R90 R92 R95:R97 R100 R102:R104 R106:R107 R110 R112 R115 R118 R121 R124 R126 R128:R129 R131 R134 R136 R139 R141 R144 R146 R148 R150 R152 R154:R155 R158 R160 R163 R165:R1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6 Q29 Q33:Q34 Q37 Q40 Q42 Q44:Q46 Q48:Q49 Q51 Q53:Q55 Q57:Q58 Q60 Q64 Q66 Q68 Q70 Q72 Q75 Q77 Q79 Q81 Q83:Q84 Q86:Q87 Q89:Q90 Q92 Q95:Q97 Q100 Q102:Q104 Q106:Q107 Q110 Q112 Q115 Q118 Q121 Q124 Q126 Q128:Q129 Q131 Q134 Q136 Q139 Q141 Q144 Q146 Q148 Q150 Q152 Q154:Q155 Q158 Q160 Q163 Q165:Q1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6 M29 M33:M34 M37 M40 M42 M44:M46 M48:M49 M51 M53:M55 M57:M58 M60 M64 M66 M68 M70 M72 M75 M77 M79 M81 M83:M84 M86:M87 M89:M90 M92 M95:M97 M100 M102:M104 M106:M107 M110 M112 M115 M118 M121 M124 M126 M128:M129 M131 M134 M136 M139 M141 M144 M146 M148 M150 M152 M154:M155 M158 M160 M163 M165:M17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6 D29 D33:D34 D37 D40 D42 D44:D46 D48:D49 D51 D53:D55 D57:D58 D60 D64 D66 D68 D70 D72 D75 D77 D79 D81 D83:D84 D86:D87 D89:D90 D92 D95:D97 D100 D102:D104 D106:D107 D110 D112 D115 D118 D121 D124 D126 D128:D129 D131 D134 D136 D139 D141 D144 D146 D148 D150 D152 D154:D155 D158 D160 D163 D165:D17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6 F29 F33:F34 F37 F40 F42 F44:F46 F48:F49 F51 F53:F55 F57:F58 F60 F64 F66 F68 F70 F72 F75 F77 F79 F81 F83:F84 F86:F87 F89:F90 F92 F95:F97 F100 F102:F104 F106:F107 F110 F112 F115 F118 F121 F124 F126 F128:F129 F131 F134 F136 F139 F141 F144 F146 F148 F150 F152 F154:F155 F158 F160 F163 F165:F178">
      <formula1>0</formula1>
      <formula2>999999999999999</formula2>
    </dataValidation>
    <dataValidation type="list" allowBlank="1" showInputMessage="1" showErrorMessage="1" sqref="L17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8 L177">
      <formula1>"INR"</formula1>
    </dataValidation>
    <dataValidation allowBlank="1" showInputMessage="1" showErrorMessage="1" promptTitle="Itemcode/Make" prompt="Please enter text" sqref="C13:C178">
      <formula1>0</formula1>
      <formula2>0</formula2>
    </dataValidation>
    <dataValidation type="decimal" allowBlank="1" showInputMessage="1" showErrorMessage="1" errorTitle="Invalid Entry" error="Only Numeric Values are allowed. " sqref="A13:A17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2021-09-04T09:24:25Z</cp:lastPrinted>
  <dcterms:created xsi:type="dcterms:W3CDTF">2009-01-30T06:42:42Z</dcterms:created>
  <dcterms:modified xsi:type="dcterms:W3CDTF">2021-09-04T09:24:52Z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