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<sst xmlns="http://schemas.openxmlformats.org/spreadsheetml/2006/main" count="815" uniqueCount="202">
  <si>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</si>
  <si>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</si>
  <si>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</si>
  <si>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</si>
  <si>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</si>
  <si>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</si>
  <si>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</si>
  <si>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</si>
  <si>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</si>
  <si>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</si>
  <si>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</si>
  <si>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</si>
  <si>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</si>
  <si>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</si>
  <si>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</si>
  <si>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</si>
  <si>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</si>
  <si>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</si>
  <si>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</si>
  <si>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</si>
  <si>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</si>
  <si>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</si>
  <si>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</si>
  <si>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</si>
  <si>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</si>
  <si>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</si>
  <si>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</si>
  <si>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</si>
  <si>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</si>
  <si>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</si>
  <si>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</si>
  <si>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</si>
  <si>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</si>
  <si>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</si>
  <si>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</si>
  <si>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</si>
  <si>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</si>
  <si>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</si>
  <si>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</si>
  <si>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</si>
  <si>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</si>
  <si>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</si>
  <si>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</si>
  <si>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</si>
  <si>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</si>
  <si>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</si>
  <si>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</si>
  <si>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</si>
  <si>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</si>
  <si>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</si>
  <si>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</si>
  <si>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</si>
  <si>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</si>
  <si>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</si>
  <si>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</si>
  <si>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</si>
  <si>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</si>
  <si>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</si>
  <si>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</si>
  <si>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</si>
  <si>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Under 20 cm wide</t>
  </si>
  <si>
    <t>Cement mortar 1:6 (1 cement : 6 coarse sand)</t>
  </si>
  <si>
    <t>1:4 (1 cement: 4 fine sand)</t>
  </si>
  <si>
    <t>CONCRETE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</si>
  <si>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</si>
  <si>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Second class teak wood</t>
  </si>
  <si>
    <t>35 mm thick</t>
  </si>
  <si>
    <t>Fixed to openings /wooden frames with rawl plugs screws etc.</t>
  </si>
  <si>
    <t>150x10 mm</t>
  </si>
  <si>
    <t>100x10 mm</t>
  </si>
  <si>
    <t>100 mm</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</si>
  <si>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</si>
  <si>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</si>
  <si>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</si>
  <si>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</si>
  <si>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</si>
  <si>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</si>
  <si>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</si>
  <si>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</si>
  <si>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</si>
  <si>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</si>
  <si>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</si>
  <si>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</si>
  <si>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</si>
  <si>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16/C/D3/2021-22</t>
  </si>
  <si>
    <t>Name of Work: Setting right of vacant house no. 263</t>
  </si>
  <si>
    <t>Providing and laying in position cement concrete of specified grade excluding the cost of centering and shuttering - All work up to plinth level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</si>
  <si>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</si>
  <si>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</si>
  <si>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</si>
  <si>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</si>
  <si>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</si>
  <si>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</si>
  <si>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</si>
  <si>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</si>
  <si>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</si>
  <si>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</si>
  <si>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</si>
  <si>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</si>
  <si>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</si>
  <si>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</si>
  <si>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</si>
  <si>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</si>
  <si>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WOOD AND PVC WORK</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</si>
  <si>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</si>
  <si>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</si>
  <si>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</si>
  <si>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</si>
  <si>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</si>
  <si>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</si>
  <si>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</si>
  <si>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</si>
  <si>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</si>
  <si>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</si>
  <si>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</si>
  <si>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</si>
  <si>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</si>
  <si>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</si>
  <si>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</si>
  <si>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</si>
  <si>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</si>
  <si>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</si>
  <si>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</si>
  <si>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</si>
  <si>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</si>
  <si>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</si>
  <si>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</si>
  <si>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</si>
  <si>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</si>
  <si>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</si>
  <si>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</si>
  <si>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</si>
  <si>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</si>
  <si>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Extra for providing and fixing Vitrified floor tiles 60x60 cm size in double charge instead of ordinary Vitrified floor tiles 60x60 cm size</t>
  </si>
  <si>
    <t>FINISHING</t>
  </si>
  <si>
    <t>12 mm cement plaster of mix :</t>
  </si>
  <si>
    <t>15 mm cement plaster on rough side of single or half brick wall of mix:</t>
  </si>
  <si>
    <t>15 mm cement plaster on rough side of single or half brick wall finished with a floating coat of neat cement of mix :</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</si>
  <si>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</si>
  <si>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</si>
  <si>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</si>
  <si>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</si>
  <si>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</si>
  <si>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</si>
  <si>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</si>
  <si>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</si>
  <si>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</si>
  <si>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</si>
  <si>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</si>
  <si>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</si>
  <si>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</si>
  <si>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</si>
  <si>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</si>
  <si>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</si>
  <si>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</si>
  <si>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</si>
  <si>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</si>
  <si>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</si>
  <si>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</si>
  <si>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</si>
  <si>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ROAD WORK</t>
  </si>
  <si>
    <t>Fencing with R.C.C. post placed at required distance, embedded in cement concrete blocks, every 15th post, last but one end post and corner post shall be strutted on both sides and end post one side only, provided with horizontal lines and two diagonals of barbed wire weighing 9.38 kg per 100 metres (minimum), between the two posts fitted and fixed with G.I. staples on wooden plugs or G.I. binding wire tied to 6 mm bar nibs fixed while casting the post (cost of R.C.C. posts, struts, earth work and concrete to be paid for separately) :-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</si>
  <si>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</si>
  <si>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</si>
  <si>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</si>
  <si>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</si>
  <si>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</si>
  <si>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</si>
  <si>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</si>
  <si>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</si>
  <si>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</si>
  <si>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</si>
  <si>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making good the walls etc. concealed pipe, including painting with anti corrosive bitumastic paint, cutting chases and making good the wall :</t>
  </si>
  <si>
    <t>15 mm dia nominal bore</t>
  </si>
  <si>
    <t>Providing and fixing uplasticised PVC connection pipe with brass unions :</t>
  </si>
  <si>
    <t>45 cm length</t>
  </si>
  <si>
    <t>15 mm nominal bore</t>
  </si>
  <si>
    <t>Providing and fixing G.I. Union in G.I. pipe including cutting and threading the pipe and making long screws etc. complete (New work)  :</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</si>
  <si>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</si>
  <si>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</si>
  <si>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</si>
  <si>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</si>
  <si>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</si>
  <si>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</si>
  <si>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</si>
  <si>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</si>
  <si>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</si>
  <si>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</si>
  <si>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</si>
  <si>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</si>
  <si>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</si>
  <si>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</si>
  <si>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</si>
  <si>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</si>
  <si>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</si>
  <si>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</si>
  <si>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</si>
  <si>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</si>
  <si>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</si>
  <si>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Sqm</t>
  </si>
  <si>
    <t>Cum</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</si>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</sst>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73"/>
  <sheetViews>
    <sheetView showGridLines="0" view="pageBreakPreview" zoomScaleNormal="85" zoomScaleSheetLayoutView="100" zoomScalePageLayoutView="0" workbookViewId="0" topLeftCell="A166">
      <selection activeCell="D170" sqref="D170"/>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6" t="str">
        <f>B2&amp;" BoQ"</f>
        <v>Percentage BoQ</v>
      </c>
      <c r="B1" s="66"/>
      <c r="C1" s="66"/>
      <c r="D1" s="66"/>
      <c r="E1" s="66"/>
      <c r="F1" s="66"/>
      <c r="G1" s="66"/>
      <c r="H1" s="66"/>
      <c r="I1" s="66"/>
      <c r="J1" s="66"/>
      <c r="K1" s="66"/>
      <c r="L1" s="6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7" t="s">
        <v>42</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10"/>
      <c r="IF4" s="10"/>
      <c r="IG4" s="10"/>
      <c r="IH4" s="10"/>
      <c r="II4" s="10"/>
    </row>
    <row r="5" spans="1:243" s="9" customFormat="1" ht="30.75" customHeight="1">
      <c r="A5" s="67" t="s">
        <v>85</v>
      </c>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IE5" s="10"/>
      <c r="IF5" s="10"/>
      <c r="IG5" s="10"/>
      <c r="IH5" s="10"/>
      <c r="II5" s="10"/>
    </row>
    <row r="6" spans="1:243" s="9" customFormat="1" ht="30.75" customHeight="1">
      <c r="A6" s="67" t="s">
        <v>84</v>
      </c>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IE6" s="10"/>
      <c r="IF6" s="10"/>
      <c r="IG6" s="10"/>
      <c r="IH6" s="10"/>
      <c r="II6" s="10"/>
    </row>
    <row r="7" spans="1:243" s="9" customFormat="1" ht="29.25" customHeight="1" hidden="1">
      <c r="A7" s="68" t="s">
        <v>7</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10"/>
      <c r="IF7" s="10"/>
      <c r="IG7" s="10"/>
      <c r="IH7" s="10"/>
      <c r="II7" s="10"/>
    </row>
    <row r="8" spans="1:243" s="12" customFormat="1" ht="72" customHeight="1">
      <c r="A8" s="11" t="s">
        <v>39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9" t="s">
        <v>50</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63</v>
      </c>
      <c r="C13" s="3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IA13" s="21">
        <v>1</v>
      </c>
      <c r="IB13" s="21" t="s">
        <v>63</v>
      </c>
      <c r="IE13" s="22"/>
      <c r="IF13" s="22"/>
      <c r="IG13" s="22"/>
      <c r="IH13" s="22"/>
      <c r="II13" s="22"/>
    </row>
    <row r="14" spans="1:243" s="21" customFormat="1" ht="48" customHeight="1">
      <c r="A14" s="60">
        <v>1.01</v>
      </c>
      <c r="B14" s="61" t="s">
        <v>86</v>
      </c>
      <c r="C14" s="34"/>
      <c r="D14" s="70"/>
      <c r="E14" s="70"/>
      <c r="F14" s="70"/>
      <c r="G14" s="70"/>
      <c r="H14" s="70"/>
      <c r="I14" s="70"/>
      <c r="J14" s="70"/>
      <c r="K14" s="70"/>
      <c r="L14" s="70"/>
      <c r="M14" s="70"/>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IA14" s="21">
        <v>1.01</v>
      </c>
      <c r="IB14" s="21" t="s">
        <v>86</v>
      </c>
      <c r="IE14" s="22"/>
      <c r="IF14" s="22"/>
      <c r="IG14" s="22"/>
      <c r="IH14" s="22"/>
      <c r="II14" s="22"/>
    </row>
    <row r="15" spans="1:243" s="21" customFormat="1" ht="78.75">
      <c r="A15" s="60">
        <v>1.02</v>
      </c>
      <c r="B15" s="61" t="s">
        <v>52</v>
      </c>
      <c r="C15" s="34"/>
      <c r="D15" s="34">
        <v>0.5</v>
      </c>
      <c r="E15" s="62" t="s">
        <v>46</v>
      </c>
      <c r="F15" s="63">
        <v>5952.3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2976.15</v>
      </c>
      <c r="BB15" s="54">
        <f>BA15+SUM(N15:AZ15)</f>
        <v>2976.15</v>
      </c>
      <c r="BC15" s="59" t="str">
        <f>SpellNumber(L15,BB15)</f>
        <v>INR  Two Thousand Nine Hundred &amp; Seventy Six  and Paise Fifteen Only</v>
      </c>
      <c r="IA15" s="21">
        <v>1.02</v>
      </c>
      <c r="IB15" s="21" t="s">
        <v>52</v>
      </c>
      <c r="ID15" s="21">
        <v>0.5</v>
      </c>
      <c r="IE15" s="22" t="s">
        <v>46</v>
      </c>
      <c r="IF15" s="22"/>
      <c r="IG15" s="22"/>
      <c r="IH15" s="22"/>
      <c r="II15" s="22"/>
    </row>
    <row r="16" spans="1:243" s="21" customFormat="1" ht="267.75">
      <c r="A16" s="60">
        <v>1.03</v>
      </c>
      <c r="B16" s="61" t="s">
        <v>87</v>
      </c>
      <c r="C16" s="34"/>
      <c r="D16" s="34">
        <v>5</v>
      </c>
      <c r="E16" s="62" t="s">
        <v>43</v>
      </c>
      <c r="F16" s="63">
        <v>538.4</v>
      </c>
      <c r="G16" s="46"/>
      <c r="H16" s="40"/>
      <c r="I16" s="41" t="s">
        <v>33</v>
      </c>
      <c r="J16" s="42">
        <f aca="true" t="shared" si="0" ref="J16:J23">IF(I16="Less(-)",-1,1)</f>
        <v>1</v>
      </c>
      <c r="K16" s="40" t="s">
        <v>34</v>
      </c>
      <c r="L16" s="40" t="s">
        <v>4</v>
      </c>
      <c r="M16" s="43"/>
      <c r="N16" s="52"/>
      <c r="O16" s="52"/>
      <c r="P16" s="53"/>
      <c r="Q16" s="52"/>
      <c r="R16" s="52"/>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5">
        <f aca="true" t="shared" si="1" ref="BA16:BA23">total_amount_ba($B$2,$D$2,D16,F16,J16,K16,M16)</f>
        <v>2692</v>
      </c>
      <c r="BB16" s="54">
        <f aca="true" t="shared" si="2" ref="BB16:BB23">BA16+SUM(N16:AZ16)</f>
        <v>2692</v>
      </c>
      <c r="BC16" s="59" t="str">
        <f aca="true" t="shared" si="3" ref="BC16:BC23">SpellNumber(L16,BB16)</f>
        <v>INR  Two Thousand Six Hundred &amp; Ninety Two  Only</v>
      </c>
      <c r="IA16" s="21">
        <v>1.03</v>
      </c>
      <c r="IB16" s="21" t="s">
        <v>87</v>
      </c>
      <c r="ID16" s="21">
        <v>5</v>
      </c>
      <c r="IE16" s="22" t="s">
        <v>43</v>
      </c>
      <c r="IF16" s="22"/>
      <c r="IG16" s="22"/>
      <c r="IH16" s="22"/>
      <c r="II16" s="22"/>
    </row>
    <row r="17" spans="1:243" s="21" customFormat="1" ht="15.75">
      <c r="A17" s="60">
        <v>2</v>
      </c>
      <c r="B17" s="61" t="s">
        <v>88</v>
      </c>
      <c r="C17" s="34"/>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IA17" s="21">
        <v>2</v>
      </c>
      <c r="IB17" s="21" t="s">
        <v>88</v>
      </c>
      <c r="IE17" s="22"/>
      <c r="IF17" s="22"/>
      <c r="IG17" s="22"/>
      <c r="IH17" s="22"/>
      <c r="II17" s="22"/>
    </row>
    <row r="18" spans="1:243" s="21" customFormat="1" ht="171" customHeight="1">
      <c r="A18" s="60">
        <v>2.01</v>
      </c>
      <c r="B18" s="61" t="s">
        <v>53</v>
      </c>
      <c r="C18" s="34"/>
      <c r="D18" s="34">
        <v>0.15</v>
      </c>
      <c r="E18" s="62" t="s">
        <v>46</v>
      </c>
      <c r="F18" s="63">
        <v>8560.98</v>
      </c>
      <c r="G18" s="46"/>
      <c r="H18" s="40"/>
      <c r="I18" s="41" t="s">
        <v>33</v>
      </c>
      <c r="J18" s="42">
        <f t="shared" si="0"/>
        <v>1</v>
      </c>
      <c r="K18" s="40" t="s">
        <v>34</v>
      </c>
      <c r="L18" s="40" t="s">
        <v>4</v>
      </c>
      <c r="M18" s="43"/>
      <c r="N18" s="52"/>
      <c r="O18" s="52"/>
      <c r="P18" s="53"/>
      <c r="Q18" s="52"/>
      <c r="R18" s="52"/>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5">
        <f t="shared" si="1"/>
        <v>1284.15</v>
      </c>
      <c r="BB18" s="54">
        <f t="shared" si="2"/>
        <v>1284.15</v>
      </c>
      <c r="BC18" s="59" t="str">
        <f t="shared" si="3"/>
        <v>INR  One Thousand Two Hundred &amp; Eighty Four  and Paise Fifteen Only</v>
      </c>
      <c r="IA18" s="21">
        <v>2.01</v>
      </c>
      <c r="IB18" s="21" t="s">
        <v>53</v>
      </c>
      <c r="ID18" s="21">
        <v>0.15</v>
      </c>
      <c r="IE18" s="22" t="s">
        <v>46</v>
      </c>
      <c r="IF18" s="22"/>
      <c r="IG18" s="22"/>
      <c r="IH18" s="22"/>
      <c r="II18" s="22"/>
    </row>
    <row r="19" spans="1:243" s="21" customFormat="1" ht="34.5" customHeight="1">
      <c r="A19" s="60">
        <v>2.02</v>
      </c>
      <c r="B19" s="61" t="s">
        <v>89</v>
      </c>
      <c r="C19" s="34"/>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IA19" s="21">
        <v>2.02</v>
      </c>
      <c r="IB19" s="21" t="s">
        <v>89</v>
      </c>
      <c r="IE19" s="22"/>
      <c r="IF19" s="22"/>
      <c r="IG19" s="22"/>
      <c r="IH19" s="22"/>
      <c r="II19" s="22"/>
    </row>
    <row r="20" spans="1:243" s="21" customFormat="1" ht="33" customHeight="1">
      <c r="A20" s="60">
        <v>2.03</v>
      </c>
      <c r="B20" s="61" t="s">
        <v>90</v>
      </c>
      <c r="C20" s="34"/>
      <c r="D20" s="34">
        <v>2.5</v>
      </c>
      <c r="E20" s="62" t="s">
        <v>43</v>
      </c>
      <c r="F20" s="63">
        <v>607.67</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1519.18</v>
      </c>
      <c r="BB20" s="54">
        <f t="shared" si="2"/>
        <v>1519.18</v>
      </c>
      <c r="BC20" s="59" t="str">
        <f t="shared" si="3"/>
        <v>INR  One Thousand Five Hundred &amp; Nineteen  and Paise Eighteen Only</v>
      </c>
      <c r="IA20" s="21">
        <v>2.03</v>
      </c>
      <c r="IB20" s="21" t="s">
        <v>90</v>
      </c>
      <c r="ID20" s="21">
        <v>2.5</v>
      </c>
      <c r="IE20" s="22" t="s">
        <v>43</v>
      </c>
      <c r="IF20" s="22"/>
      <c r="IG20" s="22"/>
      <c r="IH20" s="22"/>
      <c r="II20" s="22"/>
    </row>
    <row r="21" spans="1:243" s="21" customFormat="1" ht="19.5" customHeight="1">
      <c r="A21" s="60">
        <v>2.04</v>
      </c>
      <c r="B21" s="61" t="s">
        <v>91</v>
      </c>
      <c r="C21" s="34"/>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IA21" s="21">
        <v>2.04</v>
      </c>
      <c r="IB21" s="21" t="s">
        <v>91</v>
      </c>
      <c r="IE21" s="22"/>
      <c r="IF21" s="22"/>
      <c r="IG21" s="22"/>
      <c r="IH21" s="22"/>
      <c r="II21" s="22"/>
    </row>
    <row r="22" spans="1:243" s="21" customFormat="1" ht="28.5" customHeight="1">
      <c r="A22" s="60">
        <v>2.05</v>
      </c>
      <c r="B22" s="61" t="s">
        <v>60</v>
      </c>
      <c r="C22" s="34"/>
      <c r="D22" s="34">
        <v>5</v>
      </c>
      <c r="E22" s="62" t="s">
        <v>44</v>
      </c>
      <c r="F22" s="63">
        <v>151.91</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759.55</v>
      </c>
      <c r="BB22" s="54">
        <f t="shared" si="2"/>
        <v>759.55</v>
      </c>
      <c r="BC22" s="59" t="str">
        <f t="shared" si="3"/>
        <v>INR  Seven Hundred &amp; Fifty Nine  and Paise Fifty Five Only</v>
      </c>
      <c r="IA22" s="21">
        <v>2.05</v>
      </c>
      <c r="IB22" s="21" t="s">
        <v>60</v>
      </c>
      <c r="ID22" s="21">
        <v>5</v>
      </c>
      <c r="IE22" s="22" t="s">
        <v>44</v>
      </c>
      <c r="IF22" s="22"/>
      <c r="IG22" s="22"/>
      <c r="IH22" s="22"/>
      <c r="II22" s="22"/>
    </row>
    <row r="23" spans="1:243" s="21" customFormat="1" ht="63" customHeight="1">
      <c r="A23" s="60">
        <v>2.06</v>
      </c>
      <c r="B23" s="61" t="s">
        <v>92</v>
      </c>
      <c r="C23" s="34"/>
      <c r="D23" s="70"/>
      <c r="E23" s="70"/>
      <c r="F23" s="70"/>
      <c r="G23" s="70"/>
      <c r="H23" s="70"/>
      <c r="I23" s="70"/>
      <c r="J23" s="70"/>
      <c r="K23" s="70"/>
      <c r="L23" s="70"/>
      <c r="M23" s="70"/>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IA23" s="21">
        <v>2.06</v>
      </c>
      <c r="IB23" s="21" t="s">
        <v>92</v>
      </c>
      <c r="IE23" s="22"/>
      <c r="IF23" s="22"/>
      <c r="IG23" s="22"/>
      <c r="IH23" s="22"/>
      <c r="II23" s="22"/>
    </row>
    <row r="24" spans="1:243" s="21" customFormat="1" ht="31.5" customHeight="1">
      <c r="A24" s="60">
        <v>2.07</v>
      </c>
      <c r="B24" s="61" t="s">
        <v>54</v>
      </c>
      <c r="C24" s="34"/>
      <c r="D24" s="34">
        <v>15</v>
      </c>
      <c r="E24" s="62" t="s">
        <v>59</v>
      </c>
      <c r="F24" s="63">
        <v>73.21</v>
      </c>
      <c r="G24" s="46"/>
      <c r="H24" s="40"/>
      <c r="I24" s="41" t="s">
        <v>33</v>
      </c>
      <c r="J24" s="42">
        <f>IF(I24="Less(-)",-1,1)</f>
        <v>1</v>
      </c>
      <c r="K24" s="40" t="s">
        <v>34</v>
      </c>
      <c r="L24" s="40" t="s">
        <v>4</v>
      </c>
      <c r="M24" s="43"/>
      <c r="N24" s="52"/>
      <c r="O24" s="52"/>
      <c r="P24" s="53"/>
      <c r="Q24" s="52"/>
      <c r="R24" s="52"/>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5">
        <f>total_amount_ba($B$2,$D$2,D24,F24,J24,K24,M24)</f>
        <v>1098.15</v>
      </c>
      <c r="BB24" s="54">
        <f>BA24+SUM(N24:AZ24)</f>
        <v>1098.15</v>
      </c>
      <c r="BC24" s="59" t="str">
        <f>SpellNumber(L24,BB24)</f>
        <v>INR  One Thousand  &amp;Ninety Eight  and Paise Fifteen Only</v>
      </c>
      <c r="IA24" s="21">
        <v>2.07</v>
      </c>
      <c r="IB24" s="21" t="s">
        <v>54</v>
      </c>
      <c r="ID24" s="21">
        <v>15</v>
      </c>
      <c r="IE24" s="22" t="s">
        <v>59</v>
      </c>
      <c r="IF24" s="22"/>
      <c r="IG24" s="22"/>
      <c r="IH24" s="22"/>
      <c r="II24" s="22"/>
    </row>
    <row r="25" spans="1:243" s="21" customFormat="1" ht="19.5" customHeight="1">
      <c r="A25" s="60">
        <v>3</v>
      </c>
      <c r="B25" s="61" t="s">
        <v>93</v>
      </c>
      <c r="C25" s="34"/>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IA25" s="21">
        <v>3</v>
      </c>
      <c r="IB25" s="21" t="s">
        <v>93</v>
      </c>
      <c r="IE25" s="22"/>
      <c r="IF25" s="22"/>
      <c r="IG25" s="22"/>
      <c r="IH25" s="22"/>
      <c r="II25" s="22"/>
    </row>
    <row r="26" spans="1:243" s="21" customFormat="1" ht="69" customHeight="1">
      <c r="A26" s="60">
        <v>3.01</v>
      </c>
      <c r="B26" s="61" t="s">
        <v>94</v>
      </c>
      <c r="C26" s="34"/>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IA26" s="21">
        <v>3.01</v>
      </c>
      <c r="IB26" s="21" t="s">
        <v>94</v>
      </c>
      <c r="IE26" s="22"/>
      <c r="IF26" s="22"/>
      <c r="IG26" s="22"/>
      <c r="IH26" s="22"/>
      <c r="II26" s="22"/>
    </row>
    <row r="27" spans="1:243" s="21" customFormat="1" ht="31.5" customHeight="1">
      <c r="A27" s="60">
        <v>3.02</v>
      </c>
      <c r="B27" s="61" t="s">
        <v>61</v>
      </c>
      <c r="C27" s="34"/>
      <c r="D27" s="34">
        <v>0.1</v>
      </c>
      <c r="E27" s="62" t="s">
        <v>46</v>
      </c>
      <c r="F27" s="63">
        <v>6655.37</v>
      </c>
      <c r="G27" s="46"/>
      <c r="H27" s="40"/>
      <c r="I27" s="41" t="s">
        <v>33</v>
      </c>
      <c r="J27" s="42">
        <f>IF(I27="Less(-)",-1,1)</f>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total_amount_ba($B$2,$D$2,D27,F27,J27,K27,M27)</f>
        <v>665.54</v>
      </c>
      <c r="BB27" s="54">
        <f>BA27+SUM(N27:AZ27)</f>
        <v>665.54</v>
      </c>
      <c r="BC27" s="59" t="str">
        <f>SpellNumber(L27,BB27)</f>
        <v>INR  Six Hundred &amp; Sixty Five  and Paise Fifty Four Only</v>
      </c>
      <c r="IA27" s="21">
        <v>3.02</v>
      </c>
      <c r="IB27" s="21" t="s">
        <v>61</v>
      </c>
      <c r="ID27" s="21">
        <v>0.1</v>
      </c>
      <c r="IE27" s="22" t="s">
        <v>46</v>
      </c>
      <c r="IF27" s="22"/>
      <c r="IG27" s="22"/>
      <c r="IH27" s="22"/>
      <c r="II27" s="22"/>
    </row>
    <row r="28" spans="1:243" s="21" customFormat="1" ht="62.25" customHeight="1">
      <c r="A28" s="60">
        <v>3.03</v>
      </c>
      <c r="B28" s="61" t="s">
        <v>95</v>
      </c>
      <c r="C28" s="34"/>
      <c r="D28" s="70"/>
      <c r="E28" s="70"/>
      <c r="F28" s="70"/>
      <c r="G28" s="70"/>
      <c r="H28" s="70"/>
      <c r="I28" s="70"/>
      <c r="J28" s="70"/>
      <c r="K28" s="70"/>
      <c r="L28" s="7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IA28" s="21">
        <v>3.03</v>
      </c>
      <c r="IB28" s="21" t="s">
        <v>95</v>
      </c>
      <c r="IE28" s="22"/>
      <c r="IF28" s="22"/>
      <c r="IG28" s="22"/>
      <c r="IH28" s="22"/>
      <c r="II28" s="22"/>
    </row>
    <row r="29" spans="1:243" s="21" customFormat="1" ht="31.5" customHeight="1">
      <c r="A29" s="64">
        <v>3.04</v>
      </c>
      <c r="B29" s="61" t="s">
        <v>55</v>
      </c>
      <c r="C29" s="34"/>
      <c r="D29" s="34">
        <v>1</v>
      </c>
      <c r="E29" s="62" t="s">
        <v>43</v>
      </c>
      <c r="F29" s="63">
        <v>817.27</v>
      </c>
      <c r="G29" s="46"/>
      <c r="H29" s="40"/>
      <c r="I29" s="41" t="s">
        <v>33</v>
      </c>
      <c r="J29" s="42">
        <f>IF(I29="Less(-)",-1,1)</f>
        <v>1</v>
      </c>
      <c r="K29" s="40" t="s">
        <v>34</v>
      </c>
      <c r="L29" s="40" t="s">
        <v>4</v>
      </c>
      <c r="M29" s="43"/>
      <c r="N29" s="52"/>
      <c r="O29" s="52"/>
      <c r="P29" s="53"/>
      <c r="Q29" s="52"/>
      <c r="R29" s="52"/>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5">
        <f>total_amount_ba($B$2,$D$2,D29,F29,J29,K29,M29)</f>
        <v>817.27</v>
      </c>
      <c r="BB29" s="54">
        <f>BA29+SUM(N29:AZ29)</f>
        <v>817.27</v>
      </c>
      <c r="BC29" s="59" t="str">
        <f>SpellNumber(L29,BB29)</f>
        <v>INR  Eight Hundred &amp; Seventeen  and Paise Twenty Seven Only</v>
      </c>
      <c r="IA29" s="21">
        <v>3.04</v>
      </c>
      <c r="IB29" s="21" t="s">
        <v>55</v>
      </c>
      <c r="ID29" s="21">
        <v>1</v>
      </c>
      <c r="IE29" s="22" t="s">
        <v>43</v>
      </c>
      <c r="IF29" s="22"/>
      <c r="IG29" s="22"/>
      <c r="IH29" s="22"/>
      <c r="II29" s="22"/>
    </row>
    <row r="30" spans="1:243" s="21" customFormat="1" ht="31.5" customHeight="1">
      <c r="A30" s="60">
        <v>3.05</v>
      </c>
      <c r="B30" s="61" t="s">
        <v>96</v>
      </c>
      <c r="C30" s="34"/>
      <c r="D30" s="34">
        <v>10</v>
      </c>
      <c r="E30" s="62" t="s">
        <v>44</v>
      </c>
      <c r="F30" s="63">
        <v>45.59</v>
      </c>
      <c r="G30" s="46"/>
      <c r="H30" s="40"/>
      <c r="I30" s="41" t="s">
        <v>33</v>
      </c>
      <c r="J30" s="42">
        <f>IF(I30="Less(-)",-1,1)</f>
        <v>1</v>
      </c>
      <c r="K30" s="40" t="s">
        <v>34</v>
      </c>
      <c r="L30" s="40" t="s">
        <v>4</v>
      </c>
      <c r="M30" s="43"/>
      <c r="N30" s="52"/>
      <c r="O30" s="52"/>
      <c r="P30" s="53"/>
      <c r="Q30" s="52"/>
      <c r="R30" s="52"/>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5">
        <f>total_amount_ba($B$2,$D$2,D30,F30,J30,K30,M30)</f>
        <v>455.9</v>
      </c>
      <c r="BB30" s="54">
        <f>BA30+SUM(N30:AZ30)</f>
        <v>455.9</v>
      </c>
      <c r="BC30" s="59" t="str">
        <f>SpellNumber(L30,BB30)</f>
        <v>INR  Four Hundred &amp; Fifty Five  and Paise Ninety Only</v>
      </c>
      <c r="IA30" s="21">
        <v>3.05</v>
      </c>
      <c r="IB30" s="21" t="s">
        <v>96</v>
      </c>
      <c r="ID30" s="21">
        <v>10</v>
      </c>
      <c r="IE30" s="22" t="s">
        <v>44</v>
      </c>
      <c r="IF30" s="22"/>
      <c r="IG30" s="22"/>
      <c r="IH30" s="22"/>
      <c r="II30" s="22"/>
    </row>
    <row r="31" spans="1:243" s="21" customFormat="1" ht="18.75" customHeight="1">
      <c r="A31" s="60">
        <v>4</v>
      </c>
      <c r="B31" s="61" t="s">
        <v>97</v>
      </c>
      <c r="C31" s="34"/>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IA31" s="21">
        <v>4</v>
      </c>
      <c r="IB31" s="21" t="s">
        <v>97</v>
      </c>
      <c r="IE31" s="22"/>
      <c r="IF31" s="22"/>
      <c r="IG31" s="22"/>
      <c r="IH31" s="22"/>
      <c r="II31" s="22"/>
    </row>
    <row r="32" spans="1:243" s="21" customFormat="1" ht="184.5" customHeight="1">
      <c r="A32" s="60">
        <v>4.01</v>
      </c>
      <c r="B32" s="61" t="s">
        <v>98</v>
      </c>
      <c r="C32" s="34"/>
      <c r="D32" s="70"/>
      <c r="E32" s="70"/>
      <c r="F32" s="70"/>
      <c r="G32" s="70"/>
      <c r="H32" s="70"/>
      <c r="I32" s="70"/>
      <c r="J32" s="70"/>
      <c r="K32" s="70"/>
      <c r="L32" s="70"/>
      <c r="M32" s="70"/>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IA32" s="21">
        <v>4.01</v>
      </c>
      <c r="IB32" s="21" t="s">
        <v>98</v>
      </c>
      <c r="IE32" s="22"/>
      <c r="IF32" s="22"/>
      <c r="IG32" s="22"/>
      <c r="IH32" s="22"/>
      <c r="II32" s="22"/>
    </row>
    <row r="33" spans="1:243" s="21" customFormat="1" ht="36" customHeight="1">
      <c r="A33" s="60">
        <v>4.02</v>
      </c>
      <c r="B33" s="61" t="s">
        <v>99</v>
      </c>
      <c r="C33" s="34"/>
      <c r="D33" s="70"/>
      <c r="E33" s="70"/>
      <c r="F33" s="70"/>
      <c r="G33" s="70"/>
      <c r="H33" s="70"/>
      <c r="I33" s="70"/>
      <c r="J33" s="70"/>
      <c r="K33" s="70"/>
      <c r="L33" s="70"/>
      <c r="M33" s="70"/>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IA33" s="21">
        <v>4.02</v>
      </c>
      <c r="IB33" s="21" t="s">
        <v>99</v>
      </c>
      <c r="IE33" s="22"/>
      <c r="IF33" s="22"/>
      <c r="IG33" s="22"/>
      <c r="IH33" s="22"/>
      <c r="II33" s="22"/>
    </row>
    <row r="34" spans="1:243" s="21" customFormat="1" ht="31.5" customHeight="1">
      <c r="A34" s="60">
        <v>4.03</v>
      </c>
      <c r="B34" s="61" t="s">
        <v>100</v>
      </c>
      <c r="C34" s="34"/>
      <c r="D34" s="34">
        <v>1.5</v>
      </c>
      <c r="E34" s="62" t="s">
        <v>43</v>
      </c>
      <c r="F34" s="63">
        <v>2238.19</v>
      </c>
      <c r="G34" s="46"/>
      <c r="H34" s="40"/>
      <c r="I34" s="41" t="s">
        <v>33</v>
      </c>
      <c r="J34" s="42">
        <f>IF(I34="Less(-)",-1,1)</f>
        <v>1</v>
      </c>
      <c r="K34" s="40" t="s">
        <v>34</v>
      </c>
      <c r="L34" s="40" t="s">
        <v>4</v>
      </c>
      <c r="M34" s="43"/>
      <c r="N34" s="52"/>
      <c r="O34" s="52"/>
      <c r="P34" s="53"/>
      <c r="Q34" s="52"/>
      <c r="R34" s="52"/>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5">
        <f>total_amount_ba($B$2,$D$2,D34,F34,J34,K34,M34)</f>
        <v>3357.29</v>
      </c>
      <c r="BB34" s="54">
        <f>BA34+SUM(N34:AZ34)</f>
        <v>3357.29</v>
      </c>
      <c r="BC34" s="59" t="str">
        <f>SpellNumber(L34,BB34)</f>
        <v>INR  Three Thousand Three Hundred &amp; Fifty Seven  and Paise Twenty Nine Only</v>
      </c>
      <c r="IA34" s="21">
        <v>4.03</v>
      </c>
      <c r="IB34" s="21" t="s">
        <v>100</v>
      </c>
      <c r="ID34" s="21">
        <v>1.5</v>
      </c>
      <c r="IE34" s="22" t="s">
        <v>43</v>
      </c>
      <c r="IF34" s="22"/>
      <c r="IG34" s="22"/>
      <c r="IH34" s="22"/>
      <c r="II34" s="22"/>
    </row>
    <row r="35" spans="1:243" s="21" customFormat="1" ht="81" customHeight="1">
      <c r="A35" s="60">
        <v>4.04</v>
      </c>
      <c r="B35" s="61" t="s">
        <v>101</v>
      </c>
      <c r="C35" s="34"/>
      <c r="D35" s="70"/>
      <c r="E35" s="70"/>
      <c r="F35" s="70"/>
      <c r="G35" s="70"/>
      <c r="H35" s="70"/>
      <c r="I35" s="70"/>
      <c r="J35" s="70"/>
      <c r="K35" s="70"/>
      <c r="L35" s="70"/>
      <c r="M35" s="70"/>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IA35" s="21">
        <v>4.04</v>
      </c>
      <c r="IB35" s="21" t="s">
        <v>101</v>
      </c>
      <c r="IE35" s="22"/>
      <c r="IF35" s="22"/>
      <c r="IG35" s="22"/>
      <c r="IH35" s="22"/>
      <c r="II35" s="22"/>
    </row>
    <row r="36" spans="1:243" s="21" customFormat="1" ht="28.5">
      <c r="A36" s="60">
        <v>4.05</v>
      </c>
      <c r="B36" s="61" t="s">
        <v>102</v>
      </c>
      <c r="C36" s="34"/>
      <c r="D36" s="34">
        <v>4</v>
      </c>
      <c r="E36" s="62" t="s">
        <v>44</v>
      </c>
      <c r="F36" s="63">
        <v>193.2</v>
      </c>
      <c r="G36" s="46"/>
      <c r="H36" s="40"/>
      <c r="I36" s="41" t="s">
        <v>33</v>
      </c>
      <c r="J36" s="42">
        <f>IF(I36="Less(-)",-1,1)</f>
        <v>1</v>
      </c>
      <c r="K36" s="40" t="s">
        <v>34</v>
      </c>
      <c r="L36" s="40" t="s">
        <v>4</v>
      </c>
      <c r="M36" s="43"/>
      <c r="N36" s="52"/>
      <c r="O36" s="52"/>
      <c r="P36" s="53"/>
      <c r="Q36" s="52"/>
      <c r="R36" s="52"/>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5">
        <f>total_amount_ba($B$2,$D$2,D36,F36,J36,K36,M36)</f>
        <v>772.8</v>
      </c>
      <c r="BB36" s="54">
        <f>BA36+SUM(N36:AZ36)</f>
        <v>772.8</v>
      </c>
      <c r="BC36" s="59" t="str">
        <f>SpellNumber(L36,BB36)</f>
        <v>INR  Seven Hundred &amp; Seventy Two  and Paise Eighty Only</v>
      </c>
      <c r="IA36" s="21">
        <v>4.05</v>
      </c>
      <c r="IB36" s="21" t="s">
        <v>102</v>
      </c>
      <c r="ID36" s="21">
        <v>4</v>
      </c>
      <c r="IE36" s="22" t="s">
        <v>44</v>
      </c>
      <c r="IF36" s="22"/>
      <c r="IG36" s="22"/>
      <c r="IH36" s="22"/>
      <c r="II36" s="22"/>
    </row>
    <row r="37" spans="1:243" s="21" customFormat="1" ht="174" customHeight="1">
      <c r="A37" s="60">
        <v>4.06</v>
      </c>
      <c r="B37" s="61" t="s">
        <v>64</v>
      </c>
      <c r="C37" s="34"/>
      <c r="D37" s="34">
        <v>7</v>
      </c>
      <c r="E37" s="62" t="s">
        <v>43</v>
      </c>
      <c r="F37" s="63">
        <v>903.38</v>
      </c>
      <c r="G37" s="46"/>
      <c r="H37" s="40"/>
      <c r="I37" s="41" t="s">
        <v>33</v>
      </c>
      <c r="J37" s="42">
        <f>IF(I37="Less(-)",-1,1)</f>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total_amount_ba($B$2,$D$2,D37,F37,J37,K37,M37)</f>
        <v>6323.66</v>
      </c>
      <c r="BB37" s="54">
        <f>BA37+SUM(N37:AZ37)</f>
        <v>6323.66</v>
      </c>
      <c r="BC37" s="59" t="str">
        <f>SpellNumber(L37,BB37)</f>
        <v>INR  Six Thousand Three Hundred &amp; Twenty Three  and Paise Sixty Six Only</v>
      </c>
      <c r="IA37" s="21">
        <v>4.06</v>
      </c>
      <c r="IB37" s="21" t="s">
        <v>64</v>
      </c>
      <c r="ID37" s="21">
        <v>7</v>
      </c>
      <c r="IE37" s="22" t="s">
        <v>43</v>
      </c>
      <c r="IF37" s="22"/>
      <c r="IG37" s="22"/>
      <c r="IH37" s="22"/>
      <c r="II37" s="22"/>
    </row>
    <row r="38" spans="1:243" s="21" customFormat="1" ht="18" customHeight="1">
      <c r="A38" s="60">
        <v>5</v>
      </c>
      <c r="B38" s="61" t="s">
        <v>103</v>
      </c>
      <c r="C38" s="34"/>
      <c r="D38" s="70"/>
      <c r="E38" s="70"/>
      <c r="F38" s="70"/>
      <c r="G38" s="70"/>
      <c r="H38" s="70"/>
      <c r="I38" s="70"/>
      <c r="J38" s="70"/>
      <c r="K38" s="70"/>
      <c r="L38" s="70"/>
      <c r="M38" s="70"/>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IA38" s="21">
        <v>5</v>
      </c>
      <c r="IB38" s="21" t="s">
        <v>103</v>
      </c>
      <c r="IE38" s="22"/>
      <c r="IF38" s="22"/>
      <c r="IG38" s="22"/>
      <c r="IH38" s="22"/>
      <c r="II38" s="22"/>
    </row>
    <row r="39" spans="1:243" s="21" customFormat="1" ht="81" customHeight="1">
      <c r="A39" s="60">
        <v>5.01</v>
      </c>
      <c r="B39" s="61" t="s">
        <v>104</v>
      </c>
      <c r="C39" s="34"/>
      <c r="D39" s="70"/>
      <c r="E39" s="70"/>
      <c r="F39" s="70"/>
      <c r="G39" s="70"/>
      <c r="H39" s="70"/>
      <c r="I39" s="70"/>
      <c r="J39" s="70"/>
      <c r="K39" s="70"/>
      <c r="L39" s="70"/>
      <c r="M39" s="70"/>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IA39" s="21">
        <v>5.01</v>
      </c>
      <c r="IB39" s="21" t="s">
        <v>104</v>
      </c>
      <c r="IE39" s="22"/>
      <c r="IF39" s="22"/>
      <c r="IG39" s="22"/>
      <c r="IH39" s="22"/>
      <c r="II39" s="22"/>
    </row>
    <row r="40" spans="1:243" s="21" customFormat="1" ht="20.25" customHeight="1">
      <c r="A40" s="64">
        <v>5.02</v>
      </c>
      <c r="B40" s="61" t="s">
        <v>65</v>
      </c>
      <c r="C40" s="34"/>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IA40" s="21">
        <v>5.02</v>
      </c>
      <c r="IB40" s="21" t="s">
        <v>65</v>
      </c>
      <c r="IE40" s="22"/>
      <c r="IF40" s="22"/>
      <c r="IG40" s="22"/>
      <c r="IH40" s="22"/>
      <c r="II40" s="22"/>
    </row>
    <row r="41" spans="1:243" s="21" customFormat="1" ht="31.5" customHeight="1">
      <c r="A41" s="60">
        <v>5.03</v>
      </c>
      <c r="B41" s="61" t="s">
        <v>66</v>
      </c>
      <c r="C41" s="34"/>
      <c r="D41" s="34">
        <v>2</v>
      </c>
      <c r="E41" s="62" t="s">
        <v>43</v>
      </c>
      <c r="F41" s="63">
        <v>3817.4</v>
      </c>
      <c r="G41" s="46"/>
      <c r="H41" s="40"/>
      <c r="I41" s="41" t="s">
        <v>33</v>
      </c>
      <c r="J41" s="42">
        <f>IF(I41="Less(-)",-1,1)</f>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total_amount_ba($B$2,$D$2,D41,F41,J41,K41,M41)</f>
        <v>7634.8</v>
      </c>
      <c r="BB41" s="54">
        <f>BA41+SUM(N41:AZ41)</f>
        <v>7634.8</v>
      </c>
      <c r="BC41" s="59" t="str">
        <f>SpellNumber(L41,BB41)</f>
        <v>INR  Seven Thousand Six Hundred &amp; Thirty Four  and Paise Eighty Only</v>
      </c>
      <c r="IA41" s="21">
        <v>5.03</v>
      </c>
      <c r="IB41" s="21" t="s">
        <v>66</v>
      </c>
      <c r="ID41" s="21">
        <v>2</v>
      </c>
      <c r="IE41" s="22" t="s">
        <v>43</v>
      </c>
      <c r="IF41" s="22"/>
      <c r="IG41" s="22"/>
      <c r="IH41" s="22"/>
      <c r="II41" s="22"/>
    </row>
    <row r="42" spans="1:243" s="21" customFormat="1" ht="66" customHeight="1">
      <c r="A42" s="60">
        <v>5.04</v>
      </c>
      <c r="B42" s="61" t="s">
        <v>105</v>
      </c>
      <c r="C42" s="34"/>
      <c r="D42" s="70"/>
      <c r="E42" s="70"/>
      <c r="F42" s="70"/>
      <c r="G42" s="70"/>
      <c r="H42" s="70"/>
      <c r="I42" s="70"/>
      <c r="J42" s="70"/>
      <c r="K42" s="70"/>
      <c r="L42" s="70"/>
      <c r="M42" s="70"/>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IA42" s="21">
        <v>5.04</v>
      </c>
      <c r="IB42" s="21" t="s">
        <v>105</v>
      </c>
      <c r="IE42" s="22"/>
      <c r="IF42" s="22"/>
      <c r="IG42" s="22"/>
      <c r="IH42" s="22"/>
      <c r="II42" s="22"/>
    </row>
    <row r="43" spans="1:243" s="21" customFormat="1" ht="31.5" customHeight="1">
      <c r="A43" s="60">
        <v>5.05</v>
      </c>
      <c r="B43" s="61" t="s">
        <v>67</v>
      </c>
      <c r="C43" s="34"/>
      <c r="D43" s="34">
        <v>5</v>
      </c>
      <c r="E43" s="62" t="s">
        <v>59</v>
      </c>
      <c r="F43" s="63">
        <v>160.89</v>
      </c>
      <c r="G43" s="46"/>
      <c r="H43" s="40"/>
      <c r="I43" s="41" t="s">
        <v>33</v>
      </c>
      <c r="J43" s="42">
        <f>IF(I43="Less(-)",-1,1)</f>
        <v>1</v>
      </c>
      <c r="K43" s="40" t="s">
        <v>34</v>
      </c>
      <c r="L43" s="40" t="s">
        <v>4</v>
      </c>
      <c r="M43" s="43"/>
      <c r="N43" s="52"/>
      <c r="O43" s="52"/>
      <c r="P43" s="53"/>
      <c r="Q43" s="52"/>
      <c r="R43" s="52"/>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5">
        <f>total_amount_ba($B$2,$D$2,D43,F43,J43,K43,M43)</f>
        <v>804.45</v>
      </c>
      <c r="BB43" s="54">
        <f>BA43+SUM(N43:AZ43)</f>
        <v>804.45</v>
      </c>
      <c r="BC43" s="59" t="str">
        <f>SpellNumber(L43,BB43)</f>
        <v>INR  Eight Hundred &amp; Four  and Paise Forty Five Only</v>
      </c>
      <c r="IA43" s="21">
        <v>5.05</v>
      </c>
      <c r="IB43" s="21" t="s">
        <v>67</v>
      </c>
      <c r="ID43" s="21">
        <v>5</v>
      </c>
      <c r="IE43" s="22" t="s">
        <v>59</v>
      </c>
      <c r="IF43" s="22"/>
      <c r="IG43" s="22"/>
      <c r="IH43" s="22"/>
      <c r="II43" s="22"/>
    </row>
    <row r="44" spans="1:243" s="21" customFormat="1" ht="47.25" customHeight="1">
      <c r="A44" s="60">
        <v>5.06</v>
      </c>
      <c r="B44" s="61" t="s">
        <v>106</v>
      </c>
      <c r="C44" s="34"/>
      <c r="D44" s="70"/>
      <c r="E44" s="70"/>
      <c r="F44" s="70"/>
      <c r="G44" s="70"/>
      <c r="H44" s="70"/>
      <c r="I44" s="70"/>
      <c r="J44" s="70"/>
      <c r="K44" s="70"/>
      <c r="L44" s="70"/>
      <c r="M44" s="70"/>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IA44" s="21">
        <v>5.06</v>
      </c>
      <c r="IB44" s="21" t="s">
        <v>106</v>
      </c>
      <c r="IE44" s="22"/>
      <c r="IF44" s="22"/>
      <c r="IG44" s="22"/>
      <c r="IH44" s="22"/>
      <c r="II44" s="22"/>
    </row>
    <row r="45" spans="1:243" s="21" customFormat="1" ht="31.5" customHeight="1">
      <c r="A45" s="60">
        <v>5.07</v>
      </c>
      <c r="B45" s="61" t="s">
        <v>107</v>
      </c>
      <c r="C45" s="34"/>
      <c r="D45" s="34">
        <v>1</v>
      </c>
      <c r="E45" s="62" t="s">
        <v>47</v>
      </c>
      <c r="F45" s="63">
        <v>149.06</v>
      </c>
      <c r="G45" s="46"/>
      <c r="H45" s="40"/>
      <c r="I45" s="41" t="s">
        <v>33</v>
      </c>
      <c r="J45" s="42">
        <f>IF(I45="Less(-)",-1,1)</f>
        <v>1</v>
      </c>
      <c r="K45" s="40" t="s">
        <v>34</v>
      </c>
      <c r="L45" s="40" t="s">
        <v>4</v>
      </c>
      <c r="M45" s="43"/>
      <c r="N45" s="52"/>
      <c r="O45" s="52"/>
      <c r="P45" s="53"/>
      <c r="Q45" s="52"/>
      <c r="R45" s="52"/>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5">
        <f>total_amount_ba($B$2,$D$2,D45,F45,J45,K45,M45)</f>
        <v>149.06</v>
      </c>
      <c r="BB45" s="54">
        <f>BA45+SUM(N45:AZ45)</f>
        <v>149.06</v>
      </c>
      <c r="BC45" s="59" t="str">
        <f>SpellNumber(L45,BB45)</f>
        <v>INR  One Hundred &amp; Forty Nine  and Paise Six Only</v>
      </c>
      <c r="IA45" s="21">
        <v>5.07</v>
      </c>
      <c r="IB45" s="21" t="s">
        <v>107</v>
      </c>
      <c r="ID45" s="21">
        <v>1</v>
      </c>
      <c r="IE45" s="22" t="s">
        <v>47</v>
      </c>
      <c r="IF45" s="22"/>
      <c r="IG45" s="22"/>
      <c r="IH45" s="22"/>
      <c r="II45" s="22"/>
    </row>
    <row r="46" spans="1:243" s="21" customFormat="1" ht="51" customHeight="1">
      <c r="A46" s="60">
        <v>5.08</v>
      </c>
      <c r="B46" s="61" t="s">
        <v>108</v>
      </c>
      <c r="C46" s="34"/>
      <c r="D46" s="70"/>
      <c r="E46" s="70"/>
      <c r="F46" s="70"/>
      <c r="G46" s="70"/>
      <c r="H46" s="70"/>
      <c r="I46" s="70"/>
      <c r="J46" s="70"/>
      <c r="K46" s="70"/>
      <c r="L46" s="70"/>
      <c r="M46" s="70"/>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IA46" s="21">
        <v>5.08</v>
      </c>
      <c r="IB46" s="21" t="s">
        <v>108</v>
      </c>
      <c r="IE46" s="22"/>
      <c r="IF46" s="22"/>
      <c r="IG46" s="22"/>
      <c r="IH46" s="22"/>
      <c r="II46" s="22"/>
    </row>
    <row r="47" spans="1:243" s="21" customFormat="1" ht="30" customHeight="1">
      <c r="A47" s="60">
        <v>5.09</v>
      </c>
      <c r="B47" s="61" t="s">
        <v>109</v>
      </c>
      <c r="C47" s="34"/>
      <c r="D47" s="34">
        <v>1</v>
      </c>
      <c r="E47" s="62" t="s">
        <v>47</v>
      </c>
      <c r="F47" s="63">
        <v>53.09</v>
      </c>
      <c r="G47" s="46"/>
      <c r="H47" s="40"/>
      <c r="I47" s="41" t="s">
        <v>33</v>
      </c>
      <c r="J47" s="42">
        <f>IF(I47="Less(-)",-1,1)</f>
        <v>1</v>
      </c>
      <c r="K47" s="40" t="s">
        <v>34</v>
      </c>
      <c r="L47" s="40" t="s">
        <v>4</v>
      </c>
      <c r="M47" s="43"/>
      <c r="N47" s="52"/>
      <c r="O47" s="52"/>
      <c r="P47" s="53"/>
      <c r="Q47" s="52"/>
      <c r="R47" s="52"/>
      <c r="S47" s="53"/>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55">
        <f>total_amount_ba($B$2,$D$2,D47,F47,J47,K47,M47)</f>
        <v>53.09</v>
      </c>
      <c r="BB47" s="54">
        <f>BA47+SUM(N47:AZ47)</f>
        <v>53.09</v>
      </c>
      <c r="BC47" s="59" t="str">
        <f>SpellNumber(L47,BB47)</f>
        <v>INR  Fifty Three and Paise Nine Only</v>
      </c>
      <c r="IA47" s="21">
        <v>5.09</v>
      </c>
      <c r="IB47" s="21" t="s">
        <v>109</v>
      </c>
      <c r="ID47" s="21">
        <v>1</v>
      </c>
      <c r="IE47" s="22" t="s">
        <v>47</v>
      </c>
      <c r="IF47" s="22"/>
      <c r="IG47" s="22"/>
      <c r="IH47" s="22"/>
      <c r="II47" s="22"/>
    </row>
    <row r="48" spans="1:243" s="21" customFormat="1" ht="63">
      <c r="A48" s="64">
        <v>5.1</v>
      </c>
      <c r="B48" s="61" t="s">
        <v>110</v>
      </c>
      <c r="C48" s="34"/>
      <c r="D48" s="70"/>
      <c r="E48" s="70"/>
      <c r="F48" s="70"/>
      <c r="G48" s="70"/>
      <c r="H48" s="70"/>
      <c r="I48" s="70"/>
      <c r="J48" s="70"/>
      <c r="K48" s="70"/>
      <c r="L48" s="70"/>
      <c r="M48" s="70"/>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71"/>
      <c r="BB48" s="71"/>
      <c r="BC48" s="71"/>
      <c r="IA48" s="21">
        <v>5.1</v>
      </c>
      <c r="IB48" s="21" t="s">
        <v>110</v>
      </c>
      <c r="IE48" s="22"/>
      <c r="IF48" s="22"/>
      <c r="IG48" s="22"/>
      <c r="IH48" s="22"/>
      <c r="II48" s="22"/>
    </row>
    <row r="49" spans="1:243" s="21" customFormat="1" ht="28.5">
      <c r="A49" s="60">
        <v>5.11</v>
      </c>
      <c r="B49" s="61" t="s">
        <v>111</v>
      </c>
      <c r="C49" s="34"/>
      <c r="D49" s="34">
        <v>2</v>
      </c>
      <c r="E49" s="62" t="s">
        <v>47</v>
      </c>
      <c r="F49" s="63">
        <v>30.56</v>
      </c>
      <c r="G49" s="46"/>
      <c r="H49" s="40"/>
      <c r="I49" s="41" t="s">
        <v>33</v>
      </c>
      <c r="J49" s="42">
        <f>IF(I49="Less(-)",-1,1)</f>
        <v>1</v>
      </c>
      <c r="K49" s="40" t="s">
        <v>34</v>
      </c>
      <c r="L49" s="40" t="s">
        <v>4</v>
      </c>
      <c r="M49" s="43"/>
      <c r="N49" s="52"/>
      <c r="O49" s="52"/>
      <c r="P49" s="53"/>
      <c r="Q49" s="52"/>
      <c r="R49" s="52"/>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5">
        <f>total_amount_ba($B$2,$D$2,D49,F49,J49,K49,M49)</f>
        <v>61.12</v>
      </c>
      <c r="BB49" s="54">
        <f>BA49+SUM(N49:AZ49)</f>
        <v>61.12</v>
      </c>
      <c r="BC49" s="59" t="str">
        <f>SpellNumber(L49,BB49)</f>
        <v>INR  Sixty One and Paise Twelve Only</v>
      </c>
      <c r="IA49" s="21">
        <v>5.11</v>
      </c>
      <c r="IB49" s="21" t="s">
        <v>111</v>
      </c>
      <c r="ID49" s="21">
        <v>2</v>
      </c>
      <c r="IE49" s="22" t="s">
        <v>47</v>
      </c>
      <c r="IF49" s="22"/>
      <c r="IG49" s="22"/>
      <c r="IH49" s="22"/>
      <c r="II49" s="22"/>
    </row>
    <row r="50" spans="1:243" s="21" customFormat="1" ht="94.5">
      <c r="A50" s="60">
        <v>5.12</v>
      </c>
      <c r="B50" s="61" t="s">
        <v>112</v>
      </c>
      <c r="C50" s="34"/>
      <c r="D50" s="70"/>
      <c r="E50" s="70"/>
      <c r="F50" s="70"/>
      <c r="G50" s="70"/>
      <c r="H50" s="70"/>
      <c r="I50" s="70"/>
      <c r="J50" s="70"/>
      <c r="K50" s="70"/>
      <c r="L50" s="70"/>
      <c r="M50" s="70"/>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IA50" s="21">
        <v>5.12</v>
      </c>
      <c r="IB50" s="21" t="s">
        <v>112</v>
      </c>
      <c r="IE50" s="22"/>
      <c r="IF50" s="22"/>
      <c r="IG50" s="22"/>
      <c r="IH50" s="22"/>
      <c r="II50" s="22"/>
    </row>
    <row r="51" spans="1:243" s="21" customFormat="1" ht="29.25" customHeight="1">
      <c r="A51" s="60">
        <v>5.13</v>
      </c>
      <c r="B51" s="61" t="s">
        <v>107</v>
      </c>
      <c r="C51" s="34"/>
      <c r="D51" s="34">
        <v>2</v>
      </c>
      <c r="E51" s="62" t="s">
        <v>47</v>
      </c>
      <c r="F51" s="63">
        <v>203.16</v>
      </c>
      <c r="G51" s="46"/>
      <c r="H51" s="40"/>
      <c r="I51" s="41" t="s">
        <v>33</v>
      </c>
      <c r="J51" s="42">
        <f>IF(I51="Less(-)",-1,1)</f>
        <v>1</v>
      </c>
      <c r="K51" s="40" t="s">
        <v>34</v>
      </c>
      <c r="L51" s="40" t="s">
        <v>4</v>
      </c>
      <c r="M51" s="43"/>
      <c r="N51" s="52"/>
      <c r="O51" s="52"/>
      <c r="P51" s="53"/>
      <c r="Q51" s="52"/>
      <c r="R51" s="52"/>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5">
        <f>total_amount_ba($B$2,$D$2,D51,F51,J51,K51,M51)</f>
        <v>406.32</v>
      </c>
      <c r="BB51" s="54">
        <f>BA51+SUM(N51:AZ51)</f>
        <v>406.32</v>
      </c>
      <c r="BC51" s="59" t="str">
        <f>SpellNumber(L51,BB51)</f>
        <v>INR  Four Hundred &amp; Six  and Paise Thirty Two Only</v>
      </c>
      <c r="IA51" s="21">
        <v>5.13</v>
      </c>
      <c r="IB51" s="21" t="s">
        <v>107</v>
      </c>
      <c r="ID51" s="21">
        <v>2</v>
      </c>
      <c r="IE51" s="22" t="s">
        <v>47</v>
      </c>
      <c r="IF51" s="22"/>
      <c r="IG51" s="22"/>
      <c r="IH51" s="22"/>
      <c r="II51" s="22"/>
    </row>
    <row r="52" spans="1:243" s="21" customFormat="1" ht="94.5">
      <c r="A52" s="60">
        <v>5.14</v>
      </c>
      <c r="B52" s="61" t="s">
        <v>113</v>
      </c>
      <c r="C52" s="34"/>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1"/>
      <c r="BC52" s="71"/>
      <c r="IA52" s="21">
        <v>5.14</v>
      </c>
      <c r="IB52" s="21" t="s">
        <v>113</v>
      </c>
      <c r="IE52" s="22"/>
      <c r="IF52" s="22"/>
      <c r="IG52" s="22"/>
      <c r="IH52" s="22"/>
      <c r="II52" s="22"/>
    </row>
    <row r="53" spans="1:243" s="21" customFormat="1" ht="33" customHeight="1">
      <c r="A53" s="60">
        <v>5.15</v>
      </c>
      <c r="B53" s="61" t="s">
        <v>68</v>
      </c>
      <c r="C53" s="34"/>
      <c r="D53" s="34">
        <v>2</v>
      </c>
      <c r="E53" s="62" t="s">
        <v>47</v>
      </c>
      <c r="F53" s="63">
        <v>65.76</v>
      </c>
      <c r="G53" s="46"/>
      <c r="H53" s="40"/>
      <c r="I53" s="41" t="s">
        <v>33</v>
      </c>
      <c r="J53" s="42">
        <f>IF(I53="Less(-)",-1,1)</f>
        <v>1</v>
      </c>
      <c r="K53" s="40" t="s">
        <v>34</v>
      </c>
      <c r="L53" s="40" t="s">
        <v>4</v>
      </c>
      <c r="M53" s="43"/>
      <c r="N53" s="52"/>
      <c r="O53" s="52"/>
      <c r="P53" s="53"/>
      <c r="Q53" s="52"/>
      <c r="R53" s="52"/>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5">
        <f>total_amount_ba($B$2,$D$2,D53,F53,J53,K53,M53)</f>
        <v>131.52</v>
      </c>
      <c r="BB53" s="54">
        <f>BA53+SUM(N53:AZ53)</f>
        <v>131.52</v>
      </c>
      <c r="BC53" s="59" t="str">
        <f>SpellNumber(L53,BB53)</f>
        <v>INR  One Hundred &amp; Thirty One  and Paise Fifty Two Only</v>
      </c>
      <c r="IA53" s="21">
        <v>5.15</v>
      </c>
      <c r="IB53" s="21" t="s">
        <v>68</v>
      </c>
      <c r="ID53" s="21">
        <v>2</v>
      </c>
      <c r="IE53" s="22" t="s">
        <v>47</v>
      </c>
      <c r="IF53" s="22"/>
      <c r="IG53" s="22"/>
      <c r="IH53" s="22"/>
      <c r="II53" s="22"/>
    </row>
    <row r="54" spans="1:243" s="21" customFormat="1" ht="28.5">
      <c r="A54" s="60">
        <v>5.16</v>
      </c>
      <c r="B54" s="61" t="s">
        <v>69</v>
      </c>
      <c r="C54" s="34"/>
      <c r="D54" s="34">
        <v>4</v>
      </c>
      <c r="E54" s="62" t="s">
        <v>47</v>
      </c>
      <c r="F54" s="63">
        <v>50.99</v>
      </c>
      <c r="G54" s="46"/>
      <c r="H54" s="40"/>
      <c r="I54" s="41" t="s">
        <v>33</v>
      </c>
      <c r="J54" s="42">
        <f>IF(I54="Less(-)",-1,1)</f>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total_amount_ba($B$2,$D$2,D54,F54,J54,K54,M54)</f>
        <v>203.96</v>
      </c>
      <c r="BB54" s="54">
        <f>BA54+SUM(N54:AZ54)</f>
        <v>203.96</v>
      </c>
      <c r="BC54" s="59" t="str">
        <f>SpellNumber(L54,BB54)</f>
        <v>INR  Two Hundred &amp; Three  and Paise Ninety Six Only</v>
      </c>
      <c r="IA54" s="21">
        <v>5.16</v>
      </c>
      <c r="IB54" s="21" t="s">
        <v>69</v>
      </c>
      <c r="ID54" s="21">
        <v>4</v>
      </c>
      <c r="IE54" s="22" t="s">
        <v>47</v>
      </c>
      <c r="IF54" s="22"/>
      <c r="IG54" s="22"/>
      <c r="IH54" s="22"/>
      <c r="II54" s="22"/>
    </row>
    <row r="55" spans="1:243" s="21" customFormat="1" ht="94.5">
      <c r="A55" s="60">
        <v>5.17</v>
      </c>
      <c r="B55" s="61" t="s">
        <v>114</v>
      </c>
      <c r="C55" s="34"/>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IA55" s="21">
        <v>5.17</v>
      </c>
      <c r="IB55" s="21" t="s">
        <v>114</v>
      </c>
      <c r="IE55" s="22"/>
      <c r="IF55" s="22"/>
      <c r="IG55" s="22"/>
      <c r="IH55" s="22"/>
      <c r="II55" s="22"/>
    </row>
    <row r="56" spans="1:243" s="21" customFormat="1" ht="33" customHeight="1">
      <c r="A56" s="60">
        <v>5.18</v>
      </c>
      <c r="B56" s="61" t="s">
        <v>111</v>
      </c>
      <c r="C56" s="34"/>
      <c r="D56" s="34">
        <v>4</v>
      </c>
      <c r="E56" s="62" t="s">
        <v>47</v>
      </c>
      <c r="F56" s="63">
        <v>52.3</v>
      </c>
      <c r="G56" s="46"/>
      <c r="H56" s="40"/>
      <c r="I56" s="41" t="s">
        <v>33</v>
      </c>
      <c r="J56" s="42">
        <f>IF(I56="Less(-)",-1,1)</f>
        <v>1</v>
      </c>
      <c r="K56" s="40" t="s">
        <v>34</v>
      </c>
      <c r="L56" s="40" t="s">
        <v>4</v>
      </c>
      <c r="M56" s="43"/>
      <c r="N56" s="52"/>
      <c r="O56" s="52"/>
      <c r="P56" s="53"/>
      <c r="Q56" s="52"/>
      <c r="R56" s="52"/>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5">
        <f>total_amount_ba($B$2,$D$2,D56,F56,J56,K56,M56)</f>
        <v>209.2</v>
      </c>
      <c r="BB56" s="54">
        <f>BA56+SUM(N56:AZ56)</f>
        <v>209.2</v>
      </c>
      <c r="BC56" s="59" t="str">
        <f>SpellNumber(L56,BB56)</f>
        <v>INR  Two Hundred &amp; Nine  and Paise Twenty Only</v>
      </c>
      <c r="IA56" s="21">
        <v>5.18</v>
      </c>
      <c r="IB56" s="21" t="s">
        <v>111</v>
      </c>
      <c r="ID56" s="21">
        <v>4</v>
      </c>
      <c r="IE56" s="22" t="s">
        <v>47</v>
      </c>
      <c r="IF56" s="22"/>
      <c r="IG56" s="22"/>
      <c r="IH56" s="22"/>
      <c r="II56" s="22"/>
    </row>
    <row r="57" spans="1:243" s="21" customFormat="1" ht="28.5">
      <c r="A57" s="60">
        <v>5.19</v>
      </c>
      <c r="B57" s="61" t="s">
        <v>70</v>
      </c>
      <c r="C57" s="34"/>
      <c r="D57" s="34">
        <v>2</v>
      </c>
      <c r="E57" s="62" t="s">
        <v>47</v>
      </c>
      <c r="F57" s="63">
        <v>46.34</v>
      </c>
      <c r="G57" s="46"/>
      <c r="H57" s="40"/>
      <c r="I57" s="41" t="s">
        <v>33</v>
      </c>
      <c r="J57" s="42">
        <f>IF(I57="Less(-)",-1,1)</f>
        <v>1</v>
      </c>
      <c r="K57" s="40" t="s">
        <v>34</v>
      </c>
      <c r="L57" s="40" t="s">
        <v>4</v>
      </c>
      <c r="M57" s="43"/>
      <c r="N57" s="52"/>
      <c r="O57" s="52"/>
      <c r="P57" s="53"/>
      <c r="Q57" s="52"/>
      <c r="R57" s="52"/>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5">
        <f>total_amount_ba($B$2,$D$2,D57,F57,J57,K57,M57)</f>
        <v>92.68</v>
      </c>
      <c r="BB57" s="54">
        <f>BA57+SUM(N57:AZ57)</f>
        <v>92.68</v>
      </c>
      <c r="BC57" s="59" t="str">
        <f>SpellNumber(L57,BB57)</f>
        <v>INR  Ninety Two and Paise Sixty Eight Only</v>
      </c>
      <c r="IA57" s="21">
        <v>5.19</v>
      </c>
      <c r="IB57" s="21" t="s">
        <v>70</v>
      </c>
      <c r="ID57" s="21">
        <v>2</v>
      </c>
      <c r="IE57" s="22" t="s">
        <v>47</v>
      </c>
      <c r="IF57" s="22"/>
      <c r="IG57" s="22"/>
      <c r="IH57" s="22"/>
      <c r="II57" s="22"/>
    </row>
    <row r="58" spans="1:243" s="21" customFormat="1" ht="110.25">
      <c r="A58" s="64">
        <v>5.2</v>
      </c>
      <c r="B58" s="61" t="s">
        <v>115</v>
      </c>
      <c r="C58" s="34"/>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1"/>
      <c r="BC58" s="71"/>
      <c r="IA58" s="21">
        <v>5.2</v>
      </c>
      <c r="IB58" s="21" t="s">
        <v>115</v>
      </c>
      <c r="IE58" s="22"/>
      <c r="IF58" s="22"/>
      <c r="IG58" s="22"/>
      <c r="IH58" s="22"/>
      <c r="II58" s="22"/>
    </row>
    <row r="59" spans="1:243" s="21" customFormat="1" ht="28.5">
      <c r="A59" s="60">
        <v>5.21</v>
      </c>
      <c r="B59" s="61" t="s">
        <v>116</v>
      </c>
      <c r="C59" s="34"/>
      <c r="D59" s="34">
        <v>10</v>
      </c>
      <c r="E59" s="62" t="s">
        <v>47</v>
      </c>
      <c r="F59" s="63">
        <v>54.41</v>
      </c>
      <c r="G59" s="46"/>
      <c r="H59" s="40"/>
      <c r="I59" s="41" t="s">
        <v>33</v>
      </c>
      <c r="J59" s="42">
        <f>IF(I59="Less(-)",-1,1)</f>
        <v>1</v>
      </c>
      <c r="K59" s="40" t="s">
        <v>34</v>
      </c>
      <c r="L59" s="40" t="s">
        <v>4</v>
      </c>
      <c r="M59" s="43"/>
      <c r="N59" s="52"/>
      <c r="O59" s="52"/>
      <c r="P59" s="53"/>
      <c r="Q59" s="52"/>
      <c r="R59" s="52"/>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5">
        <f>total_amount_ba($B$2,$D$2,D59,F59,J59,K59,M59)</f>
        <v>544.1</v>
      </c>
      <c r="BB59" s="54">
        <f>BA59+SUM(N59:AZ59)</f>
        <v>544.1</v>
      </c>
      <c r="BC59" s="59" t="str">
        <f>SpellNumber(L59,BB59)</f>
        <v>INR  Five Hundred &amp; Forty Four  and Paise Ten Only</v>
      </c>
      <c r="IA59" s="21">
        <v>5.21</v>
      </c>
      <c r="IB59" s="21" t="s">
        <v>116</v>
      </c>
      <c r="ID59" s="21">
        <v>10</v>
      </c>
      <c r="IE59" s="22" t="s">
        <v>47</v>
      </c>
      <c r="IF59" s="22"/>
      <c r="IG59" s="22"/>
      <c r="IH59" s="22"/>
      <c r="II59" s="22"/>
    </row>
    <row r="60" spans="1:243" s="21" customFormat="1" ht="186.75" customHeight="1">
      <c r="A60" s="60">
        <v>5.22</v>
      </c>
      <c r="B60" s="61" t="s">
        <v>117</v>
      </c>
      <c r="C60" s="34"/>
      <c r="D60" s="70"/>
      <c r="E60" s="70"/>
      <c r="F60" s="70"/>
      <c r="G60" s="70"/>
      <c r="H60" s="70"/>
      <c r="I60" s="70"/>
      <c r="J60" s="70"/>
      <c r="K60" s="70"/>
      <c r="L60" s="70"/>
      <c r="M60" s="70"/>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IA60" s="21">
        <v>5.22</v>
      </c>
      <c r="IB60" s="21" t="s">
        <v>117</v>
      </c>
      <c r="IE60" s="22"/>
      <c r="IF60" s="22"/>
      <c r="IG60" s="22"/>
      <c r="IH60" s="22"/>
      <c r="II60" s="22"/>
    </row>
    <row r="61" spans="1:243" s="21" customFormat="1" ht="42.75">
      <c r="A61" s="60">
        <v>5.23</v>
      </c>
      <c r="B61" s="61" t="s">
        <v>118</v>
      </c>
      <c r="C61" s="34"/>
      <c r="D61" s="34">
        <v>10</v>
      </c>
      <c r="E61" s="62" t="s">
        <v>44</v>
      </c>
      <c r="F61" s="63">
        <v>194.34</v>
      </c>
      <c r="G61" s="46"/>
      <c r="H61" s="40"/>
      <c r="I61" s="41" t="s">
        <v>33</v>
      </c>
      <c r="J61" s="42">
        <f>IF(I61="Less(-)",-1,1)</f>
        <v>1</v>
      </c>
      <c r="K61" s="40" t="s">
        <v>34</v>
      </c>
      <c r="L61" s="40" t="s">
        <v>4</v>
      </c>
      <c r="M61" s="43"/>
      <c r="N61" s="52"/>
      <c r="O61" s="52"/>
      <c r="P61" s="53"/>
      <c r="Q61" s="52"/>
      <c r="R61" s="52"/>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5">
        <f>total_amount_ba($B$2,$D$2,D61,F61,J61,K61,M61)</f>
        <v>1943.4</v>
      </c>
      <c r="BB61" s="54">
        <f>BA61+SUM(N61:AZ61)</f>
        <v>1943.4</v>
      </c>
      <c r="BC61" s="59" t="str">
        <f>SpellNumber(L61,BB61)</f>
        <v>INR  One Thousand Nine Hundred &amp; Forty Three  and Paise Forty Only</v>
      </c>
      <c r="IA61" s="21">
        <v>5.23</v>
      </c>
      <c r="IB61" s="21" t="s">
        <v>118</v>
      </c>
      <c r="ID61" s="21">
        <v>10</v>
      </c>
      <c r="IE61" s="22" t="s">
        <v>44</v>
      </c>
      <c r="IF61" s="22"/>
      <c r="IG61" s="22"/>
      <c r="IH61" s="22"/>
      <c r="II61" s="22"/>
    </row>
    <row r="62" spans="1:243" s="21" customFormat="1" ht="31.5">
      <c r="A62" s="60">
        <v>5.24</v>
      </c>
      <c r="B62" s="61" t="s">
        <v>119</v>
      </c>
      <c r="C62" s="34"/>
      <c r="D62" s="70"/>
      <c r="E62" s="70"/>
      <c r="F62" s="70"/>
      <c r="G62" s="70"/>
      <c r="H62" s="70"/>
      <c r="I62" s="70"/>
      <c r="J62" s="70"/>
      <c r="K62" s="70"/>
      <c r="L62" s="70"/>
      <c r="M62" s="70"/>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c r="AT62" s="71"/>
      <c r="AU62" s="71"/>
      <c r="AV62" s="71"/>
      <c r="AW62" s="71"/>
      <c r="AX62" s="71"/>
      <c r="AY62" s="71"/>
      <c r="AZ62" s="71"/>
      <c r="BA62" s="71"/>
      <c r="BB62" s="71"/>
      <c r="BC62" s="71"/>
      <c r="IA62" s="21">
        <v>5.24</v>
      </c>
      <c r="IB62" s="21" t="s">
        <v>119</v>
      </c>
      <c r="IE62" s="22"/>
      <c r="IF62" s="22"/>
      <c r="IG62" s="22"/>
      <c r="IH62" s="22"/>
      <c r="II62" s="22"/>
    </row>
    <row r="63" spans="1:243" s="21" customFormat="1" ht="409.5">
      <c r="A63" s="60">
        <v>5.25</v>
      </c>
      <c r="B63" s="61" t="s">
        <v>120</v>
      </c>
      <c r="C63" s="34"/>
      <c r="D63" s="34">
        <v>3.5</v>
      </c>
      <c r="E63" s="62" t="s">
        <v>43</v>
      </c>
      <c r="F63" s="63">
        <v>1543.8</v>
      </c>
      <c r="G63" s="46"/>
      <c r="H63" s="40"/>
      <c r="I63" s="41" t="s">
        <v>33</v>
      </c>
      <c r="J63" s="42">
        <f>IF(I63="Less(-)",-1,1)</f>
        <v>1</v>
      </c>
      <c r="K63" s="40" t="s">
        <v>34</v>
      </c>
      <c r="L63" s="40" t="s">
        <v>4</v>
      </c>
      <c r="M63" s="43"/>
      <c r="N63" s="52"/>
      <c r="O63" s="52"/>
      <c r="P63" s="53"/>
      <c r="Q63" s="52"/>
      <c r="R63" s="52"/>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5">
        <f>total_amount_ba($B$2,$D$2,D63,F63,J63,K63,M63)</f>
        <v>5403.3</v>
      </c>
      <c r="BB63" s="54">
        <f>BA63+SUM(N63:AZ63)</f>
        <v>5403.3</v>
      </c>
      <c r="BC63" s="59" t="str">
        <f>SpellNumber(L63,BB63)</f>
        <v>INR  Five Thousand Four Hundred &amp; Three  and Paise Thirty Only</v>
      </c>
      <c r="IA63" s="21">
        <v>5.25</v>
      </c>
      <c r="IB63" s="21" t="s">
        <v>120</v>
      </c>
      <c r="ID63" s="21">
        <v>3.5</v>
      </c>
      <c r="IE63" s="22" t="s">
        <v>43</v>
      </c>
      <c r="IF63" s="22"/>
      <c r="IG63" s="22"/>
      <c r="IH63" s="22"/>
      <c r="II63" s="22"/>
    </row>
    <row r="64" spans="1:243" s="21" customFormat="1" ht="110.25">
      <c r="A64" s="60">
        <v>5.26</v>
      </c>
      <c r="B64" s="61" t="s">
        <v>121</v>
      </c>
      <c r="C64" s="34"/>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IA64" s="21">
        <v>5.26</v>
      </c>
      <c r="IB64" s="21" t="s">
        <v>121</v>
      </c>
      <c r="IE64" s="22"/>
      <c r="IF64" s="22"/>
      <c r="IG64" s="22"/>
      <c r="IH64" s="22"/>
      <c r="II64" s="22"/>
    </row>
    <row r="65" spans="1:243" s="21" customFormat="1" ht="15.75">
      <c r="A65" s="60">
        <v>5.27</v>
      </c>
      <c r="B65" s="61" t="s">
        <v>122</v>
      </c>
      <c r="C65" s="34"/>
      <c r="D65" s="70"/>
      <c r="E65" s="70"/>
      <c r="F65" s="70"/>
      <c r="G65" s="70"/>
      <c r="H65" s="70"/>
      <c r="I65" s="70"/>
      <c r="J65" s="70"/>
      <c r="K65" s="70"/>
      <c r="L65" s="70"/>
      <c r="M65" s="70"/>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IA65" s="21">
        <v>5.27</v>
      </c>
      <c r="IB65" s="21" t="s">
        <v>122</v>
      </c>
      <c r="IE65" s="22"/>
      <c r="IF65" s="22"/>
      <c r="IG65" s="22"/>
      <c r="IH65" s="22"/>
      <c r="II65" s="22"/>
    </row>
    <row r="66" spans="1:243" s="21" customFormat="1" ht="31.5">
      <c r="A66" s="60">
        <v>5.28</v>
      </c>
      <c r="B66" s="61" t="s">
        <v>123</v>
      </c>
      <c r="C66" s="34"/>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IA66" s="21">
        <v>5.28</v>
      </c>
      <c r="IB66" s="21" t="s">
        <v>123</v>
      </c>
      <c r="IE66" s="22"/>
      <c r="IF66" s="22"/>
      <c r="IG66" s="22"/>
      <c r="IH66" s="22"/>
      <c r="II66" s="22"/>
    </row>
    <row r="67" spans="1:243" s="21" customFormat="1" ht="28.5" customHeight="1">
      <c r="A67" s="60">
        <v>5.29</v>
      </c>
      <c r="B67" s="61" t="s">
        <v>65</v>
      </c>
      <c r="C67" s="34"/>
      <c r="D67" s="34">
        <v>1</v>
      </c>
      <c r="E67" s="62" t="s">
        <v>43</v>
      </c>
      <c r="F67" s="63">
        <v>3816.05</v>
      </c>
      <c r="G67" s="46"/>
      <c r="H67" s="40"/>
      <c r="I67" s="41" t="s">
        <v>33</v>
      </c>
      <c r="J67" s="42">
        <f>IF(I67="Less(-)",-1,1)</f>
        <v>1</v>
      </c>
      <c r="K67" s="40" t="s">
        <v>34</v>
      </c>
      <c r="L67" s="40" t="s">
        <v>4</v>
      </c>
      <c r="M67" s="43"/>
      <c r="N67" s="52"/>
      <c r="O67" s="52"/>
      <c r="P67" s="53"/>
      <c r="Q67" s="52"/>
      <c r="R67" s="52"/>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5">
        <f>total_amount_ba($B$2,$D$2,D67,F67,J67,K67,M67)</f>
        <v>3816.05</v>
      </c>
      <c r="BB67" s="54">
        <f>BA67+SUM(N67:AZ67)</f>
        <v>3816.05</v>
      </c>
      <c r="BC67" s="59" t="str">
        <f>SpellNumber(L67,BB67)</f>
        <v>INR  Three Thousand Eight Hundred &amp; Sixteen  and Paise Five Only</v>
      </c>
      <c r="IA67" s="21">
        <v>5.29</v>
      </c>
      <c r="IB67" s="21" t="s">
        <v>65</v>
      </c>
      <c r="ID67" s="21">
        <v>1</v>
      </c>
      <c r="IE67" s="22" t="s">
        <v>43</v>
      </c>
      <c r="IF67" s="22"/>
      <c r="IG67" s="22"/>
      <c r="IH67" s="22"/>
      <c r="II67" s="22"/>
    </row>
    <row r="68" spans="1:243" s="21" customFormat="1" ht="78" customHeight="1">
      <c r="A68" s="64">
        <v>5.3</v>
      </c>
      <c r="B68" s="61" t="s">
        <v>124</v>
      </c>
      <c r="C68" s="34"/>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IA68" s="21">
        <v>5.3</v>
      </c>
      <c r="IB68" s="21" t="s">
        <v>124</v>
      </c>
      <c r="IE68" s="22"/>
      <c r="IF68" s="22"/>
      <c r="IG68" s="22"/>
      <c r="IH68" s="22"/>
      <c r="II68" s="22"/>
    </row>
    <row r="69" spans="1:243" s="21" customFormat="1" ht="42.75">
      <c r="A69" s="60">
        <v>5.31</v>
      </c>
      <c r="B69" s="61" t="s">
        <v>125</v>
      </c>
      <c r="C69" s="34"/>
      <c r="D69" s="34">
        <v>2</v>
      </c>
      <c r="E69" s="62" t="s">
        <v>43</v>
      </c>
      <c r="F69" s="63">
        <v>1186.85</v>
      </c>
      <c r="G69" s="46"/>
      <c r="H69" s="40"/>
      <c r="I69" s="41" t="s">
        <v>33</v>
      </c>
      <c r="J69" s="42">
        <f>IF(I69="Less(-)",-1,1)</f>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total_amount_ba($B$2,$D$2,D69,F69,J69,K69,M69)</f>
        <v>2373.7</v>
      </c>
      <c r="BB69" s="54">
        <f>BA69+SUM(N69:AZ69)</f>
        <v>2373.7</v>
      </c>
      <c r="BC69" s="59" t="str">
        <f>SpellNumber(L69,BB69)</f>
        <v>INR  Two Thousand Three Hundred &amp; Seventy Three  and Paise Seventy Only</v>
      </c>
      <c r="IA69" s="21">
        <v>5.31</v>
      </c>
      <c r="IB69" s="21" t="s">
        <v>125</v>
      </c>
      <c r="ID69" s="21">
        <v>2</v>
      </c>
      <c r="IE69" s="22" t="s">
        <v>43</v>
      </c>
      <c r="IF69" s="22"/>
      <c r="IG69" s="22"/>
      <c r="IH69" s="22"/>
      <c r="II69" s="22"/>
    </row>
    <row r="70" spans="1:243" s="21" customFormat="1" ht="15.75">
      <c r="A70" s="60">
        <v>6</v>
      </c>
      <c r="B70" s="61" t="s">
        <v>126</v>
      </c>
      <c r="C70" s="34"/>
      <c r="D70" s="70"/>
      <c r="E70" s="70"/>
      <c r="F70" s="70"/>
      <c r="G70" s="70"/>
      <c r="H70" s="70"/>
      <c r="I70" s="70"/>
      <c r="J70" s="70"/>
      <c r="K70" s="70"/>
      <c r="L70" s="70"/>
      <c r="M70" s="70"/>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IA70" s="21">
        <v>6</v>
      </c>
      <c r="IB70" s="21" t="s">
        <v>126</v>
      </c>
      <c r="IE70" s="22"/>
      <c r="IF70" s="22"/>
      <c r="IG70" s="22"/>
      <c r="IH70" s="22"/>
      <c r="II70" s="22"/>
    </row>
    <row r="71" spans="1:243" s="21" customFormat="1" ht="94.5">
      <c r="A71" s="60">
        <v>6.01</v>
      </c>
      <c r="B71" s="61" t="s">
        <v>127</v>
      </c>
      <c r="C71" s="34"/>
      <c r="D71" s="34">
        <v>20</v>
      </c>
      <c r="E71" s="62" t="s">
        <v>59</v>
      </c>
      <c r="F71" s="63">
        <v>89.22</v>
      </c>
      <c r="G71" s="46"/>
      <c r="H71" s="40"/>
      <c r="I71" s="41" t="s">
        <v>33</v>
      </c>
      <c r="J71" s="42">
        <f>IF(I71="Less(-)",-1,1)</f>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total_amount_ba($B$2,$D$2,D71,F71,J71,K71,M71)</f>
        <v>1784.4</v>
      </c>
      <c r="BB71" s="54">
        <f>BA71+SUM(N71:AZ71)</f>
        <v>1784.4</v>
      </c>
      <c r="BC71" s="59" t="str">
        <f>SpellNumber(L71,BB71)</f>
        <v>INR  One Thousand Seven Hundred &amp; Eighty Four  and Paise Forty Only</v>
      </c>
      <c r="IA71" s="21">
        <v>6.01</v>
      </c>
      <c r="IB71" s="21" t="s">
        <v>127</v>
      </c>
      <c r="ID71" s="21">
        <v>20</v>
      </c>
      <c r="IE71" s="22" t="s">
        <v>59</v>
      </c>
      <c r="IF71" s="22"/>
      <c r="IG71" s="22"/>
      <c r="IH71" s="22"/>
      <c r="II71" s="22"/>
    </row>
    <row r="72" spans="1:243" s="21" customFormat="1" ht="110.25">
      <c r="A72" s="60">
        <v>6.02</v>
      </c>
      <c r="B72" s="61" t="s">
        <v>128</v>
      </c>
      <c r="C72" s="34"/>
      <c r="D72" s="70"/>
      <c r="E72" s="70"/>
      <c r="F72" s="70"/>
      <c r="G72" s="70"/>
      <c r="H72" s="70"/>
      <c r="I72" s="70"/>
      <c r="J72" s="70"/>
      <c r="K72" s="70"/>
      <c r="L72" s="70"/>
      <c r="M72" s="70"/>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IA72" s="21">
        <v>6.02</v>
      </c>
      <c r="IB72" s="21" t="s">
        <v>128</v>
      </c>
      <c r="IE72" s="22"/>
      <c r="IF72" s="22"/>
      <c r="IG72" s="22"/>
      <c r="IH72" s="22"/>
      <c r="II72" s="22"/>
    </row>
    <row r="73" spans="1:243" s="21" customFormat="1" ht="42.75">
      <c r="A73" s="60">
        <v>6.03</v>
      </c>
      <c r="B73" s="61" t="s">
        <v>129</v>
      </c>
      <c r="C73" s="34"/>
      <c r="D73" s="34">
        <v>2</v>
      </c>
      <c r="E73" s="62" t="s">
        <v>43</v>
      </c>
      <c r="F73" s="63">
        <v>3882.64</v>
      </c>
      <c r="G73" s="46"/>
      <c r="H73" s="40"/>
      <c r="I73" s="41" t="s">
        <v>33</v>
      </c>
      <c r="J73" s="42">
        <f>IF(I73="Less(-)",-1,1)</f>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total_amount_ba($B$2,$D$2,D73,F73,J73,K73,M73)</f>
        <v>7765.28</v>
      </c>
      <c r="BB73" s="54">
        <f>BA73+SUM(N73:AZ73)</f>
        <v>7765.28</v>
      </c>
      <c r="BC73" s="59" t="str">
        <f>SpellNumber(L73,BB73)</f>
        <v>INR  Seven Thousand Seven Hundred &amp; Sixty Five  and Paise Twenty Eight Only</v>
      </c>
      <c r="IA73" s="21">
        <v>6.03</v>
      </c>
      <c r="IB73" s="21" t="s">
        <v>129</v>
      </c>
      <c r="ID73" s="21">
        <v>2</v>
      </c>
      <c r="IE73" s="22" t="s">
        <v>43</v>
      </c>
      <c r="IF73" s="22"/>
      <c r="IG73" s="22"/>
      <c r="IH73" s="22"/>
      <c r="II73" s="22"/>
    </row>
    <row r="74" spans="1:243" s="21" customFormat="1" ht="15.75">
      <c r="A74" s="60">
        <v>7</v>
      </c>
      <c r="B74" s="61" t="s">
        <v>130</v>
      </c>
      <c r="C74" s="34"/>
      <c r="D74" s="70"/>
      <c r="E74" s="70"/>
      <c r="F74" s="70"/>
      <c r="G74" s="70"/>
      <c r="H74" s="70"/>
      <c r="I74" s="70"/>
      <c r="J74" s="70"/>
      <c r="K74" s="70"/>
      <c r="L74" s="70"/>
      <c r="M74" s="70"/>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1"/>
      <c r="AZ74" s="71"/>
      <c r="BA74" s="71"/>
      <c r="BB74" s="71"/>
      <c r="BC74" s="71"/>
      <c r="IA74" s="21">
        <v>7</v>
      </c>
      <c r="IB74" s="21" t="s">
        <v>130</v>
      </c>
      <c r="IE74" s="22"/>
      <c r="IF74" s="22"/>
      <c r="IG74" s="22"/>
      <c r="IH74" s="22"/>
      <c r="II74" s="22"/>
    </row>
    <row r="75" spans="1:243" s="21" customFormat="1" ht="189">
      <c r="A75" s="60">
        <v>7.01</v>
      </c>
      <c r="B75" s="61" t="s">
        <v>131</v>
      </c>
      <c r="C75" s="34"/>
      <c r="D75" s="70"/>
      <c r="E75" s="70"/>
      <c r="F75" s="70"/>
      <c r="G75" s="70"/>
      <c r="H75" s="70"/>
      <c r="I75" s="70"/>
      <c r="J75" s="70"/>
      <c r="K75" s="70"/>
      <c r="L75" s="70"/>
      <c r="M75" s="70"/>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IA75" s="21">
        <v>7.01</v>
      </c>
      <c r="IB75" s="21" t="s">
        <v>131</v>
      </c>
      <c r="IE75" s="22"/>
      <c r="IF75" s="22"/>
      <c r="IG75" s="22"/>
      <c r="IH75" s="22"/>
      <c r="II75" s="22"/>
    </row>
    <row r="76" spans="1:243" s="21" customFormat="1" ht="42.75">
      <c r="A76" s="60">
        <v>7.02</v>
      </c>
      <c r="B76" s="61" t="s">
        <v>71</v>
      </c>
      <c r="C76" s="34"/>
      <c r="D76" s="34">
        <v>72</v>
      </c>
      <c r="E76" s="62" t="s">
        <v>43</v>
      </c>
      <c r="F76" s="63">
        <v>1315.69</v>
      </c>
      <c r="G76" s="46"/>
      <c r="H76" s="40"/>
      <c r="I76" s="41" t="s">
        <v>33</v>
      </c>
      <c r="J76" s="42">
        <f>IF(I76="Less(-)",-1,1)</f>
        <v>1</v>
      </c>
      <c r="K76" s="40" t="s">
        <v>34</v>
      </c>
      <c r="L76" s="40" t="s">
        <v>4</v>
      </c>
      <c r="M76" s="43"/>
      <c r="N76" s="52"/>
      <c r="O76" s="52"/>
      <c r="P76" s="53"/>
      <c r="Q76" s="52"/>
      <c r="R76" s="52"/>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5">
        <f>total_amount_ba($B$2,$D$2,D76,F76,J76,K76,M76)</f>
        <v>94729.68</v>
      </c>
      <c r="BB76" s="54">
        <f>BA76+SUM(N76:AZ76)</f>
        <v>94729.68</v>
      </c>
      <c r="BC76" s="59" t="str">
        <f>SpellNumber(L76,BB76)</f>
        <v>INR  Ninety Four Thousand Seven Hundred &amp; Twenty Nine  and Paise Sixty Eight Only</v>
      </c>
      <c r="IA76" s="21">
        <v>7.02</v>
      </c>
      <c r="IB76" s="21" t="s">
        <v>71</v>
      </c>
      <c r="ID76" s="21">
        <v>72</v>
      </c>
      <c r="IE76" s="22" t="s">
        <v>43</v>
      </c>
      <c r="IF76" s="22"/>
      <c r="IG76" s="22"/>
      <c r="IH76" s="22"/>
      <c r="II76" s="22"/>
    </row>
    <row r="77" spans="1:243" s="21" customFormat="1" ht="204.75">
      <c r="A77" s="60">
        <v>7.03</v>
      </c>
      <c r="B77" s="61" t="s">
        <v>132</v>
      </c>
      <c r="C77" s="34"/>
      <c r="D77" s="70"/>
      <c r="E77" s="70"/>
      <c r="F77" s="70"/>
      <c r="G77" s="70"/>
      <c r="H77" s="70"/>
      <c r="I77" s="70"/>
      <c r="J77" s="70"/>
      <c r="K77" s="70"/>
      <c r="L77" s="70"/>
      <c r="M77" s="70"/>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IA77" s="21">
        <v>7.03</v>
      </c>
      <c r="IB77" s="21" t="s">
        <v>132</v>
      </c>
      <c r="IE77" s="22"/>
      <c r="IF77" s="22"/>
      <c r="IG77" s="22"/>
      <c r="IH77" s="22"/>
      <c r="II77" s="22"/>
    </row>
    <row r="78" spans="1:243" s="21" customFormat="1" ht="42.75">
      <c r="A78" s="60">
        <v>7.04</v>
      </c>
      <c r="B78" s="61" t="s">
        <v>71</v>
      </c>
      <c r="C78" s="34"/>
      <c r="D78" s="34">
        <v>11</v>
      </c>
      <c r="E78" s="62" t="s">
        <v>43</v>
      </c>
      <c r="F78" s="63">
        <v>1355.41</v>
      </c>
      <c r="G78" s="46"/>
      <c r="H78" s="40"/>
      <c r="I78" s="41" t="s">
        <v>33</v>
      </c>
      <c r="J78" s="42">
        <f>IF(I78="Less(-)",-1,1)</f>
        <v>1</v>
      </c>
      <c r="K78" s="40" t="s">
        <v>34</v>
      </c>
      <c r="L78" s="40" t="s">
        <v>4</v>
      </c>
      <c r="M78" s="43"/>
      <c r="N78" s="52"/>
      <c r="O78" s="52"/>
      <c r="P78" s="53"/>
      <c r="Q78" s="52"/>
      <c r="R78" s="52"/>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5">
        <f>total_amount_ba($B$2,$D$2,D78,F78,J78,K78,M78)</f>
        <v>14909.51</v>
      </c>
      <c r="BB78" s="54">
        <f>BA78+SUM(N78:AZ78)</f>
        <v>14909.51</v>
      </c>
      <c r="BC78" s="59" t="str">
        <f>SpellNumber(L78,BB78)</f>
        <v>INR  Fourteen Thousand Nine Hundred &amp; Nine  and Paise Fifty One Only</v>
      </c>
      <c r="IA78" s="21">
        <v>7.04</v>
      </c>
      <c r="IB78" s="21" t="s">
        <v>71</v>
      </c>
      <c r="ID78" s="21">
        <v>11</v>
      </c>
      <c r="IE78" s="22" t="s">
        <v>43</v>
      </c>
      <c r="IF78" s="22"/>
      <c r="IG78" s="22"/>
      <c r="IH78" s="22"/>
      <c r="II78" s="22"/>
    </row>
    <row r="79" spans="1:243" s="21" customFormat="1" ht="63">
      <c r="A79" s="60">
        <v>7.05</v>
      </c>
      <c r="B79" s="61" t="s">
        <v>133</v>
      </c>
      <c r="C79" s="34"/>
      <c r="D79" s="34">
        <v>83</v>
      </c>
      <c r="E79" s="62" t="s">
        <v>199</v>
      </c>
      <c r="F79" s="63">
        <v>120.21</v>
      </c>
      <c r="G79" s="46"/>
      <c r="H79" s="40"/>
      <c r="I79" s="41" t="s">
        <v>33</v>
      </c>
      <c r="J79" s="42">
        <f>IF(I79="Less(-)",-1,1)</f>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total_amount_ba($B$2,$D$2,D79,F79,J79,K79,M79)</f>
        <v>9977.43</v>
      </c>
      <c r="BB79" s="54">
        <f>BA79+SUM(N79:AZ79)</f>
        <v>9977.43</v>
      </c>
      <c r="BC79" s="59" t="str">
        <f>SpellNumber(L79,BB79)</f>
        <v>INR  Nine Thousand Nine Hundred &amp; Seventy Seven  and Paise Forty Three Only</v>
      </c>
      <c r="IA79" s="21">
        <v>7.05</v>
      </c>
      <c r="IB79" s="21" t="s">
        <v>133</v>
      </c>
      <c r="ID79" s="21">
        <v>83</v>
      </c>
      <c r="IE79" s="22" t="s">
        <v>199</v>
      </c>
      <c r="IF79" s="22"/>
      <c r="IG79" s="22"/>
      <c r="IH79" s="22"/>
      <c r="II79" s="22"/>
    </row>
    <row r="80" spans="1:243" s="21" customFormat="1" ht="15.75">
      <c r="A80" s="60">
        <v>8.01</v>
      </c>
      <c r="B80" s="61" t="s">
        <v>134</v>
      </c>
      <c r="C80" s="34"/>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IA80" s="21">
        <v>8.01</v>
      </c>
      <c r="IB80" s="21" t="s">
        <v>134</v>
      </c>
      <c r="IE80" s="22"/>
      <c r="IF80" s="22"/>
      <c r="IG80" s="22"/>
      <c r="IH80" s="22"/>
      <c r="II80" s="22"/>
    </row>
    <row r="81" spans="1:243" s="21" customFormat="1" ht="15.75">
      <c r="A81" s="60">
        <v>8.02</v>
      </c>
      <c r="B81" s="61" t="s">
        <v>135</v>
      </c>
      <c r="C81" s="34"/>
      <c r="D81" s="70"/>
      <c r="E81" s="70"/>
      <c r="F81" s="70"/>
      <c r="G81" s="70"/>
      <c r="H81" s="70"/>
      <c r="I81" s="70"/>
      <c r="J81" s="70"/>
      <c r="K81" s="70"/>
      <c r="L81" s="70"/>
      <c r="M81" s="70"/>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IA81" s="21">
        <v>8.02</v>
      </c>
      <c r="IB81" s="21" t="s">
        <v>135</v>
      </c>
      <c r="IE81" s="22"/>
      <c r="IF81" s="22"/>
      <c r="IG81" s="22"/>
      <c r="IH81" s="22"/>
      <c r="II81" s="22"/>
    </row>
    <row r="82" spans="1:243" s="21" customFormat="1" ht="42.75">
      <c r="A82" s="60">
        <v>8.03</v>
      </c>
      <c r="B82" s="61" t="s">
        <v>48</v>
      </c>
      <c r="C82" s="34"/>
      <c r="D82" s="34">
        <v>10</v>
      </c>
      <c r="E82" s="62" t="s">
        <v>43</v>
      </c>
      <c r="F82" s="63">
        <v>231.08</v>
      </c>
      <c r="G82" s="46"/>
      <c r="H82" s="40"/>
      <c r="I82" s="41" t="s">
        <v>33</v>
      </c>
      <c r="J82" s="42">
        <f>IF(I82="Less(-)",-1,1)</f>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total_amount_ba($B$2,$D$2,D82,F82,J82,K82,M82)</f>
        <v>2310.8</v>
      </c>
      <c r="BB82" s="54">
        <f>BA82+SUM(N82:AZ82)</f>
        <v>2310.8</v>
      </c>
      <c r="BC82" s="59" t="str">
        <f>SpellNumber(L82,BB82)</f>
        <v>INR  Two Thousand Three Hundred &amp; Ten  and Paise Eighty Only</v>
      </c>
      <c r="IA82" s="21">
        <v>8.03</v>
      </c>
      <c r="IB82" s="21" t="s">
        <v>48</v>
      </c>
      <c r="ID82" s="21">
        <v>10</v>
      </c>
      <c r="IE82" s="22" t="s">
        <v>43</v>
      </c>
      <c r="IF82" s="22"/>
      <c r="IG82" s="22"/>
      <c r="IH82" s="22"/>
      <c r="II82" s="22"/>
    </row>
    <row r="83" spans="1:243" s="21" customFormat="1" ht="31.5">
      <c r="A83" s="60">
        <v>8.04</v>
      </c>
      <c r="B83" s="61" t="s">
        <v>136</v>
      </c>
      <c r="C83" s="34"/>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IA83" s="21">
        <v>8.04</v>
      </c>
      <c r="IB83" s="21" t="s">
        <v>136</v>
      </c>
      <c r="IE83" s="22"/>
      <c r="IF83" s="22"/>
      <c r="IG83" s="22"/>
      <c r="IH83" s="22"/>
      <c r="II83" s="22"/>
    </row>
    <row r="84" spans="1:243" s="21" customFormat="1" ht="31.5" customHeight="1">
      <c r="A84" s="60">
        <v>8.05</v>
      </c>
      <c r="B84" s="61" t="s">
        <v>48</v>
      </c>
      <c r="C84" s="34"/>
      <c r="D84" s="34">
        <v>15</v>
      </c>
      <c r="E84" s="62" t="s">
        <v>43</v>
      </c>
      <c r="F84" s="63">
        <v>266.46</v>
      </c>
      <c r="G84" s="46"/>
      <c r="H84" s="40"/>
      <c r="I84" s="41" t="s">
        <v>33</v>
      </c>
      <c r="J84" s="42">
        <f>IF(I84="Less(-)",-1,1)</f>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total_amount_ba($B$2,$D$2,D84,F84,J84,K84,M84)</f>
        <v>3996.9</v>
      </c>
      <c r="BB84" s="54">
        <f>BA84+SUM(N84:AZ84)</f>
        <v>3996.9</v>
      </c>
      <c r="BC84" s="59" t="str">
        <f>SpellNumber(L84,BB84)</f>
        <v>INR  Three Thousand Nine Hundred &amp; Ninety Six  and Paise Ninety Only</v>
      </c>
      <c r="IA84" s="21">
        <v>8.05</v>
      </c>
      <c r="IB84" s="21" t="s">
        <v>48</v>
      </c>
      <c r="ID84" s="21">
        <v>15</v>
      </c>
      <c r="IE84" s="22" t="s">
        <v>43</v>
      </c>
      <c r="IF84" s="22"/>
      <c r="IG84" s="22"/>
      <c r="IH84" s="22"/>
      <c r="II84" s="22"/>
    </row>
    <row r="85" spans="1:243" s="21" customFormat="1" ht="63">
      <c r="A85" s="60">
        <v>8.06</v>
      </c>
      <c r="B85" s="61" t="s">
        <v>137</v>
      </c>
      <c r="C85" s="34"/>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IA85" s="21">
        <v>8.06</v>
      </c>
      <c r="IB85" s="21" t="s">
        <v>137</v>
      </c>
      <c r="IE85" s="22"/>
      <c r="IF85" s="22"/>
      <c r="IG85" s="22"/>
      <c r="IH85" s="22"/>
      <c r="II85" s="22"/>
    </row>
    <row r="86" spans="1:243" s="21" customFormat="1" ht="28.5">
      <c r="A86" s="60">
        <v>8.07</v>
      </c>
      <c r="B86" s="61" t="s">
        <v>62</v>
      </c>
      <c r="C86" s="34"/>
      <c r="D86" s="34">
        <v>5</v>
      </c>
      <c r="E86" s="62" t="s">
        <v>43</v>
      </c>
      <c r="F86" s="63">
        <v>323.81</v>
      </c>
      <c r="G86" s="46"/>
      <c r="H86" s="40"/>
      <c r="I86" s="41" t="s">
        <v>33</v>
      </c>
      <c r="J86" s="42">
        <f>IF(I86="Less(-)",-1,1)</f>
        <v>1</v>
      </c>
      <c r="K86" s="40" t="s">
        <v>34</v>
      </c>
      <c r="L86" s="40" t="s">
        <v>4</v>
      </c>
      <c r="M86" s="43"/>
      <c r="N86" s="52"/>
      <c r="O86" s="52"/>
      <c r="P86" s="53"/>
      <c r="Q86" s="52"/>
      <c r="R86" s="52"/>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5">
        <f>total_amount_ba($B$2,$D$2,D86,F86,J86,K86,M86)</f>
        <v>1619.05</v>
      </c>
      <c r="BB86" s="54">
        <f>BA86+SUM(N86:AZ86)</f>
        <v>1619.05</v>
      </c>
      <c r="BC86" s="59" t="str">
        <f>SpellNumber(L86,BB86)</f>
        <v>INR  One Thousand Six Hundred &amp; Nineteen  and Paise Five Only</v>
      </c>
      <c r="IA86" s="21">
        <v>8.07</v>
      </c>
      <c r="IB86" s="21" t="s">
        <v>62</v>
      </c>
      <c r="ID86" s="21">
        <v>5</v>
      </c>
      <c r="IE86" s="22" t="s">
        <v>43</v>
      </c>
      <c r="IF86" s="22"/>
      <c r="IG86" s="22"/>
      <c r="IH86" s="22"/>
      <c r="II86" s="22"/>
    </row>
    <row r="87" spans="1:243" s="21" customFormat="1" ht="15.75">
      <c r="A87" s="60">
        <v>8.08</v>
      </c>
      <c r="B87" s="61" t="s">
        <v>138</v>
      </c>
      <c r="C87" s="34"/>
      <c r="D87" s="70"/>
      <c r="E87" s="70"/>
      <c r="F87" s="70"/>
      <c r="G87" s="70"/>
      <c r="H87" s="70"/>
      <c r="I87" s="70"/>
      <c r="J87" s="70"/>
      <c r="K87" s="70"/>
      <c r="L87" s="70"/>
      <c r="M87" s="70"/>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IA87" s="21">
        <v>8.08</v>
      </c>
      <c r="IB87" s="21" t="s">
        <v>138</v>
      </c>
      <c r="IE87" s="22"/>
      <c r="IF87" s="22"/>
      <c r="IG87" s="22"/>
      <c r="IH87" s="22"/>
      <c r="II87" s="22"/>
    </row>
    <row r="88" spans="1:243" s="21" customFormat="1" ht="28.5">
      <c r="A88" s="60">
        <v>8.09</v>
      </c>
      <c r="B88" s="61" t="s">
        <v>56</v>
      </c>
      <c r="C88" s="34"/>
      <c r="D88" s="34">
        <v>5</v>
      </c>
      <c r="E88" s="62" t="s">
        <v>43</v>
      </c>
      <c r="F88" s="63">
        <v>199.34</v>
      </c>
      <c r="G88" s="46"/>
      <c r="H88" s="40"/>
      <c r="I88" s="41" t="s">
        <v>33</v>
      </c>
      <c r="J88" s="42">
        <f aca="true" t="shared" si="4" ref="J88:J151">IF(I88="Less(-)",-1,1)</f>
        <v>1</v>
      </c>
      <c r="K88" s="40" t="s">
        <v>34</v>
      </c>
      <c r="L88" s="40" t="s">
        <v>4</v>
      </c>
      <c r="M88" s="43"/>
      <c r="N88" s="52"/>
      <c r="O88" s="52"/>
      <c r="P88" s="53"/>
      <c r="Q88" s="52"/>
      <c r="R88" s="52"/>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5">
        <f aca="true" t="shared" si="5" ref="BA88:BA151">total_amount_ba($B$2,$D$2,D88,F88,J88,K88,M88)</f>
        <v>996.7</v>
      </c>
      <c r="BB88" s="54">
        <f aca="true" t="shared" si="6" ref="BB88:BB151">BA88+SUM(N88:AZ88)</f>
        <v>996.7</v>
      </c>
      <c r="BC88" s="59" t="str">
        <f aca="true" t="shared" si="7" ref="BC88:BC151">SpellNumber(L88,BB88)</f>
        <v>INR  Nine Hundred &amp; Ninety Six  and Paise Seventy Only</v>
      </c>
      <c r="IA88" s="21">
        <v>8.09</v>
      </c>
      <c r="IB88" s="21" t="s">
        <v>56</v>
      </c>
      <c r="ID88" s="21">
        <v>5</v>
      </c>
      <c r="IE88" s="22" t="s">
        <v>43</v>
      </c>
      <c r="IF88" s="22"/>
      <c r="IG88" s="22"/>
      <c r="IH88" s="22"/>
      <c r="II88" s="22"/>
    </row>
    <row r="89" spans="1:243" s="21" customFormat="1" ht="94.5">
      <c r="A89" s="64">
        <v>8.1</v>
      </c>
      <c r="B89" s="61" t="s">
        <v>139</v>
      </c>
      <c r="C89" s="34"/>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1"/>
      <c r="BC89" s="71"/>
      <c r="IA89" s="21">
        <v>8.1</v>
      </c>
      <c r="IB89" s="21" t="s">
        <v>139</v>
      </c>
      <c r="IE89" s="22"/>
      <c r="IF89" s="22"/>
      <c r="IG89" s="22"/>
      <c r="IH89" s="22"/>
      <c r="II89" s="22"/>
    </row>
    <row r="90" spans="1:243" s="21" customFormat="1" ht="28.5">
      <c r="A90" s="60">
        <v>8.11</v>
      </c>
      <c r="B90" s="61" t="s">
        <v>57</v>
      </c>
      <c r="C90" s="34"/>
      <c r="D90" s="34">
        <v>200</v>
      </c>
      <c r="E90" s="62" t="s">
        <v>43</v>
      </c>
      <c r="F90" s="63">
        <v>76.41</v>
      </c>
      <c r="G90" s="46"/>
      <c r="H90" s="40"/>
      <c r="I90" s="41" t="s">
        <v>33</v>
      </c>
      <c r="J90" s="42">
        <f t="shared" si="4"/>
        <v>1</v>
      </c>
      <c r="K90" s="40" t="s">
        <v>34</v>
      </c>
      <c r="L90" s="40" t="s">
        <v>4</v>
      </c>
      <c r="M90" s="43"/>
      <c r="N90" s="52"/>
      <c r="O90" s="52"/>
      <c r="P90" s="53"/>
      <c r="Q90" s="52"/>
      <c r="R90" s="52"/>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5">
        <f t="shared" si="5"/>
        <v>15282</v>
      </c>
      <c r="BB90" s="54">
        <f t="shared" si="6"/>
        <v>15282</v>
      </c>
      <c r="BC90" s="59" t="str">
        <f t="shared" si="7"/>
        <v>INR  Fifteen Thousand Two Hundred &amp; Eighty Two  Only</v>
      </c>
      <c r="IA90" s="21">
        <v>8.11</v>
      </c>
      <c r="IB90" s="21" t="s">
        <v>57</v>
      </c>
      <c r="ID90" s="21">
        <v>200</v>
      </c>
      <c r="IE90" s="22" t="s">
        <v>43</v>
      </c>
      <c r="IF90" s="22"/>
      <c r="IG90" s="22"/>
      <c r="IH90" s="22"/>
      <c r="II90" s="22"/>
    </row>
    <row r="91" spans="1:243" s="21" customFormat="1" ht="47.25">
      <c r="A91" s="60">
        <v>8.12</v>
      </c>
      <c r="B91" s="61" t="s">
        <v>140</v>
      </c>
      <c r="C91" s="34"/>
      <c r="D91" s="70"/>
      <c r="E91" s="70"/>
      <c r="F91" s="70"/>
      <c r="G91" s="70"/>
      <c r="H91" s="70"/>
      <c r="I91" s="70"/>
      <c r="J91" s="70"/>
      <c r="K91" s="70"/>
      <c r="L91" s="70"/>
      <c r="M91" s="70"/>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IA91" s="21">
        <v>8.12</v>
      </c>
      <c r="IB91" s="21" t="s">
        <v>140</v>
      </c>
      <c r="IE91" s="22"/>
      <c r="IF91" s="22"/>
      <c r="IG91" s="22"/>
      <c r="IH91" s="22"/>
      <c r="II91" s="22"/>
    </row>
    <row r="92" spans="1:243" s="21" customFormat="1" ht="28.5">
      <c r="A92" s="60">
        <v>8.13</v>
      </c>
      <c r="B92" s="61" t="s">
        <v>57</v>
      </c>
      <c r="C92" s="34"/>
      <c r="D92" s="34">
        <v>5</v>
      </c>
      <c r="E92" s="62" t="s">
        <v>43</v>
      </c>
      <c r="F92" s="63">
        <v>106.58</v>
      </c>
      <c r="G92" s="46"/>
      <c r="H92" s="40"/>
      <c r="I92" s="41" t="s">
        <v>33</v>
      </c>
      <c r="J92" s="42">
        <f t="shared" si="4"/>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 t="shared" si="5"/>
        <v>532.9</v>
      </c>
      <c r="BB92" s="54">
        <f t="shared" si="6"/>
        <v>532.9</v>
      </c>
      <c r="BC92" s="59" t="str">
        <f t="shared" si="7"/>
        <v>INR  Five Hundred &amp; Thirty Two  and Paise Ninety Only</v>
      </c>
      <c r="IA92" s="21">
        <v>8.13</v>
      </c>
      <c r="IB92" s="21" t="s">
        <v>57</v>
      </c>
      <c r="ID92" s="21">
        <v>5</v>
      </c>
      <c r="IE92" s="22" t="s">
        <v>43</v>
      </c>
      <c r="IF92" s="22"/>
      <c r="IG92" s="22"/>
      <c r="IH92" s="22"/>
      <c r="II92" s="22"/>
    </row>
    <row r="93" spans="1:243" s="21" customFormat="1" ht="63">
      <c r="A93" s="60">
        <v>8.14</v>
      </c>
      <c r="B93" s="61" t="s">
        <v>141</v>
      </c>
      <c r="C93" s="34"/>
      <c r="D93" s="70"/>
      <c r="E93" s="70"/>
      <c r="F93" s="70"/>
      <c r="G93" s="70"/>
      <c r="H93" s="70"/>
      <c r="I93" s="70"/>
      <c r="J93" s="70"/>
      <c r="K93" s="70"/>
      <c r="L93" s="70"/>
      <c r="M93" s="70"/>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c r="BB93" s="71"/>
      <c r="BC93" s="71"/>
      <c r="IA93" s="21">
        <v>8.14</v>
      </c>
      <c r="IB93" s="21" t="s">
        <v>141</v>
      </c>
      <c r="IE93" s="22"/>
      <c r="IF93" s="22"/>
      <c r="IG93" s="22"/>
      <c r="IH93" s="22"/>
      <c r="II93" s="22"/>
    </row>
    <row r="94" spans="1:243" s="21" customFormat="1" ht="63">
      <c r="A94" s="60">
        <v>8.15</v>
      </c>
      <c r="B94" s="61" t="s">
        <v>72</v>
      </c>
      <c r="C94" s="34"/>
      <c r="D94" s="34">
        <v>11</v>
      </c>
      <c r="E94" s="62" t="s">
        <v>43</v>
      </c>
      <c r="F94" s="63">
        <v>155.33</v>
      </c>
      <c r="G94" s="46"/>
      <c r="H94" s="40"/>
      <c r="I94" s="41" t="s">
        <v>33</v>
      </c>
      <c r="J94" s="42">
        <f t="shared" si="4"/>
        <v>1</v>
      </c>
      <c r="K94" s="40" t="s">
        <v>34</v>
      </c>
      <c r="L94" s="40" t="s">
        <v>4</v>
      </c>
      <c r="M94" s="43"/>
      <c r="N94" s="52"/>
      <c r="O94" s="52"/>
      <c r="P94" s="53"/>
      <c r="Q94" s="52"/>
      <c r="R94" s="52"/>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5">
        <f t="shared" si="5"/>
        <v>1708.63</v>
      </c>
      <c r="BB94" s="54">
        <f t="shared" si="6"/>
        <v>1708.63</v>
      </c>
      <c r="BC94" s="59" t="str">
        <f t="shared" si="7"/>
        <v>INR  One Thousand Seven Hundred &amp; Eight  and Paise Sixty Three Only</v>
      </c>
      <c r="IA94" s="21">
        <v>8.15</v>
      </c>
      <c r="IB94" s="21" t="s">
        <v>72</v>
      </c>
      <c r="ID94" s="21">
        <v>11</v>
      </c>
      <c r="IE94" s="22" t="s">
        <v>43</v>
      </c>
      <c r="IF94" s="22"/>
      <c r="IG94" s="22"/>
      <c r="IH94" s="22"/>
      <c r="II94" s="22"/>
    </row>
    <row r="95" spans="1:243" s="21" customFormat="1" ht="94.5">
      <c r="A95" s="60">
        <v>8.16</v>
      </c>
      <c r="B95" s="61" t="s">
        <v>73</v>
      </c>
      <c r="C95" s="34"/>
      <c r="D95" s="34">
        <v>200</v>
      </c>
      <c r="E95" s="62" t="s">
        <v>43</v>
      </c>
      <c r="F95" s="63">
        <v>100.96</v>
      </c>
      <c r="G95" s="46"/>
      <c r="H95" s="40"/>
      <c r="I95" s="41" t="s">
        <v>33</v>
      </c>
      <c r="J95" s="42">
        <f t="shared" si="4"/>
        <v>1</v>
      </c>
      <c r="K95" s="40" t="s">
        <v>34</v>
      </c>
      <c r="L95" s="40" t="s">
        <v>4</v>
      </c>
      <c r="M95" s="43"/>
      <c r="N95" s="52"/>
      <c r="O95" s="52"/>
      <c r="P95" s="53"/>
      <c r="Q95" s="52"/>
      <c r="R95" s="52"/>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5">
        <f t="shared" si="5"/>
        <v>20192</v>
      </c>
      <c r="BB95" s="54">
        <f t="shared" si="6"/>
        <v>20192</v>
      </c>
      <c r="BC95" s="59" t="str">
        <f t="shared" si="7"/>
        <v>INR  Twenty Thousand One Hundred &amp; Ninety Two  Only</v>
      </c>
      <c r="IA95" s="21">
        <v>8.16</v>
      </c>
      <c r="IB95" s="21" t="s">
        <v>73</v>
      </c>
      <c r="ID95" s="21">
        <v>200</v>
      </c>
      <c r="IE95" s="22" t="s">
        <v>43</v>
      </c>
      <c r="IF95" s="22"/>
      <c r="IG95" s="22"/>
      <c r="IH95" s="22"/>
      <c r="II95" s="22"/>
    </row>
    <row r="96" spans="1:243" s="21" customFormat="1" ht="31.5">
      <c r="A96" s="60">
        <v>8.17</v>
      </c>
      <c r="B96" s="61" t="s">
        <v>142</v>
      </c>
      <c r="C96" s="34"/>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1"/>
      <c r="BC96" s="71"/>
      <c r="IA96" s="21">
        <v>8.17</v>
      </c>
      <c r="IB96" s="21" t="s">
        <v>142</v>
      </c>
      <c r="IE96" s="22"/>
      <c r="IF96" s="22"/>
      <c r="IG96" s="22"/>
      <c r="IH96" s="22"/>
      <c r="II96" s="22"/>
    </row>
    <row r="97" spans="1:243" s="21" customFormat="1" ht="31.5" customHeight="1">
      <c r="A97" s="60">
        <v>8.18</v>
      </c>
      <c r="B97" s="61" t="s">
        <v>143</v>
      </c>
      <c r="C97" s="34"/>
      <c r="D97" s="34">
        <v>77</v>
      </c>
      <c r="E97" s="62" t="s">
        <v>43</v>
      </c>
      <c r="F97" s="63">
        <v>14.69</v>
      </c>
      <c r="G97" s="46"/>
      <c r="H97" s="40"/>
      <c r="I97" s="41" t="s">
        <v>33</v>
      </c>
      <c r="J97" s="42">
        <f t="shared" si="4"/>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 t="shared" si="5"/>
        <v>1131.13</v>
      </c>
      <c r="BB97" s="54">
        <f t="shared" si="6"/>
        <v>1131.13</v>
      </c>
      <c r="BC97" s="59" t="str">
        <f t="shared" si="7"/>
        <v>INR  One Thousand One Hundred &amp; Thirty One  and Paise Thirteen Only</v>
      </c>
      <c r="IA97" s="21">
        <v>8.18</v>
      </c>
      <c r="IB97" s="21" t="s">
        <v>143</v>
      </c>
      <c r="ID97" s="21">
        <v>77</v>
      </c>
      <c r="IE97" s="22" t="s">
        <v>43</v>
      </c>
      <c r="IF97" s="22"/>
      <c r="IG97" s="22"/>
      <c r="IH97" s="22"/>
      <c r="II97" s="22"/>
    </row>
    <row r="98" spans="1:243" s="21" customFormat="1" ht="78.75">
      <c r="A98" s="60">
        <v>8.19</v>
      </c>
      <c r="B98" s="61" t="s">
        <v>144</v>
      </c>
      <c r="C98" s="34"/>
      <c r="D98" s="70"/>
      <c r="E98" s="70"/>
      <c r="F98" s="70"/>
      <c r="G98" s="70"/>
      <c r="H98" s="70"/>
      <c r="I98" s="70"/>
      <c r="J98" s="70"/>
      <c r="K98" s="70"/>
      <c r="L98" s="70"/>
      <c r="M98" s="70"/>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71"/>
      <c r="BC98" s="71"/>
      <c r="IA98" s="21">
        <v>8.19</v>
      </c>
      <c r="IB98" s="21" t="s">
        <v>144</v>
      </c>
      <c r="IE98" s="22"/>
      <c r="IF98" s="22"/>
      <c r="IG98" s="22"/>
      <c r="IH98" s="22"/>
      <c r="II98" s="22"/>
    </row>
    <row r="99" spans="1:243" s="21" customFormat="1" ht="30" customHeight="1">
      <c r="A99" s="64">
        <v>8.2</v>
      </c>
      <c r="B99" s="61" t="s">
        <v>74</v>
      </c>
      <c r="C99" s="34"/>
      <c r="D99" s="34">
        <v>75</v>
      </c>
      <c r="E99" s="62" t="s">
        <v>43</v>
      </c>
      <c r="F99" s="63">
        <v>47.61</v>
      </c>
      <c r="G99" s="46"/>
      <c r="H99" s="40"/>
      <c r="I99" s="41" t="s">
        <v>33</v>
      </c>
      <c r="J99" s="42">
        <f t="shared" si="4"/>
        <v>1</v>
      </c>
      <c r="K99" s="40" t="s">
        <v>34</v>
      </c>
      <c r="L99" s="40" t="s">
        <v>4</v>
      </c>
      <c r="M99" s="43"/>
      <c r="N99" s="52"/>
      <c r="O99" s="52"/>
      <c r="P99" s="53"/>
      <c r="Q99" s="52"/>
      <c r="R99" s="52"/>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5">
        <f t="shared" si="5"/>
        <v>3570.75</v>
      </c>
      <c r="BB99" s="54">
        <f t="shared" si="6"/>
        <v>3570.75</v>
      </c>
      <c r="BC99" s="59" t="str">
        <f t="shared" si="7"/>
        <v>INR  Three Thousand Five Hundred &amp; Seventy  and Paise Seventy Five Only</v>
      </c>
      <c r="IA99" s="21">
        <v>8.2</v>
      </c>
      <c r="IB99" s="21" t="s">
        <v>74</v>
      </c>
      <c r="ID99" s="21">
        <v>75</v>
      </c>
      <c r="IE99" s="22" t="s">
        <v>43</v>
      </c>
      <c r="IF99" s="22"/>
      <c r="IG99" s="22"/>
      <c r="IH99" s="22"/>
      <c r="II99" s="22"/>
    </row>
    <row r="100" spans="1:243" s="21" customFormat="1" ht="94.5">
      <c r="A100" s="60">
        <v>8.21</v>
      </c>
      <c r="B100" s="61" t="s">
        <v>75</v>
      </c>
      <c r="C100" s="34"/>
      <c r="D100" s="34">
        <v>175</v>
      </c>
      <c r="E100" s="62" t="s">
        <v>43</v>
      </c>
      <c r="F100" s="63">
        <v>16</v>
      </c>
      <c r="G100" s="46"/>
      <c r="H100" s="40"/>
      <c r="I100" s="41" t="s">
        <v>33</v>
      </c>
      <c r="J100" s="42">
        <f t="shared" si="4"/>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 t="shared" si="5"/>
        <v>2800</v>
      </c>
      <c r="BB100" s="54">
        <f t="shared" si="6"/>
        <v>2800</v>
      </c>
      <c r="BC100" s="59" t="str">
        <f t="shared" si="7"/>
        <v>INR  Two Thousand Eight Hundred    Only</v>
      </c>
      <c r="IA100" s="21">
        <v>8.21</v>
      </c>
      <c r="IB100" s="21" t="s">
        <v>75</v>
      </c>
      <c r="ID100" s="21">
        <v>175</v>
      </c>
      <c r="IE100" s="22" t="s">
        <v>43</v>
      </c>
      <c r="IF100" s="22"/>
      <c r="IG100" s="22"/>
      <c r="IH100" s="22"/>
      <c r="II100" s="22"/>
    </row>
    <row r="101" spans="1:243" s="21" customFormat="1" ht="63">
      <c r="A101" s="60">
        <v>8.22</v>
      </c>
      <c r="B101" s="61" t="s">
        <v>141</v>
      </c>
      <c r="C101" s="34"/>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1"/>
      <c r="BC101" s="71"/>
      <c r="IA101" s="21">
        <v>8.22</v>
      </c>
      <c r="IB101" s="21" t="s">
        <v>141</v>
      </c>
      <c r="IE101" s="22"/>
      <c r="IF101" s="22"/>
      <c r="IG101" s="22"/>
      <c r="IH101" s="22"/>
      <c r="II101" s="22"/>
    </row>
    <row r="102" spans="1:243" s="21" customFormat="1" ht="31.5" customHeight="1">
      <c r="A102" s="60">
        <v>8.23</v>
      </c>
      <c r="B102" s="61" t="s">
        <v>76</v>
      </c>
      <c r="C102" s="34"/>
      <c r="D102" s="34">
        <v>85</v>
      </c>
      <c r="E102" s="62" t="s">
        <v>43</v>
      </c>
      <c r="F102" s="63">
        <v>70.1</v>
      </c>
      <c r="G102" s="46"/>
      <c r="H102" s="40"/>
      <c r="I102" s="41" t="s">
        <v>33</v>
      </c>
      <c r="J102" s="42">
        <f t="shared" si="4"/>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 t="shared" si="5"/>
        <v>5958.5</v>
      </c>
      <c r="BB102" s="54">
        <f t="shared" si="6"/>
        <v>5958.5</v>
      </c>
      <c r="BC102" s="59" t="str">
        <f t="shared" si="7"/>
        <v>INR  Five Thousand Nine Hundred &amp; Fifty Eight  and Paise Fifty Only</v>
      </c>
      <c r="IA102" s="21">
        <v>8.23</v>
      </c>
      <c r="IB102" s="21" t="s">
        <v>76</v>
      </c>
      <c r="ID102" s="21">
        <v>85</v>
      </c>
      <c r="IE102" s="22" t="s">
        <v>43</v>
      </c>
      <c r="IF102" s="22"/>
      <c r="IG102" s="22"/>
      <c r="IH102" s="22"/>
      <c r="II102" s="22"/>
    </row>
    <row r="103" spans="1:243" s="21" customFormat="1" ht="47.25">
      <c r="A103" s="60">
        <v>8.24</v>
      </c>
      <c r="B103" s="61" t="s">
        <v>145</v>
      </c>
      <c r="C103" s="34"/>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1"/>
      <c r="BC103" s="71"/>
      <c r="IA103" s="21">
        <v>8.24</v>
      </c>
      <c r="IB103" s="21" t="s">
        <v>145</v>
      </c>
      <c r="IE103" s="22"/>
      <c r="IF103" s="22"/>
      <c r="IG103" s="22"/>
      <c r="IH103" s="22"/>
      <c r="II103" s="22"/>
    </row>
    <row r="104" spans="1:243" s="21" customFormat="1" ht="32.25" customHeight="1">
      <c r="A104" s="60">
        <v>8.25</v>
      </c>
      <c r="B104" s="61" t="s">
        <v>77</v>
      </c>
      <c r="C104" s="34"/>
      <c r="D104" s="34">
        <v>35</v>
      </c>
      <c r="E104" s="62" t="s">
        <v>43</v>
      </c>
      <c r="F104" s="63">
        <v>85.71</v>
      </c>
      <c r="G104" s="46"/>
      <c r="H104" s="40"/>
      <c r="I104" s="41" t="s">
        <v>33</v>
      </c>
      <c r="J104" s="42">
        <f t="shared" si="4"/>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 t="shared" si="5"/>
        <v>2999.85</v>
      </c>
      <c r="BB104" s="54">
        <f t="shared" si="6"/>
        <v>2999.85</v>
      </c>
      <c r="BC104" s="59" t="str">
        <f t="shared" si="7"/>
        <v>INR  Two Thousand Nine Hundred &amp; Ninety Nine  and Paise Eighty Five Only</v>
      </c>
      <c r="IA104" s="21">
        <v>8.25</v>
      </c>
      <c r="IB104" s="21" t="s">
        <v>77</v>
      </c>
      <c r="ID104" s="21">
        <v>35</v>
      </c>
      <c r="IE104" s="22" t="s">
        <v>43</v>
      </c>
      <c r="IF104" s="22"/>
      <c r="IG104" s="22"/>
      <c r="IH104" s="22"/>
      <c r="II104" s="22"/>
    </row>
    <row r="105" spans="1:243" s="21" customFormat="1" ht="15.75">
      <c r="A105" s="60">
        <v>9</v>
      </c>
      <c r="B105" s="61" t="s">
        <v>146</v>
      </c>
      <c r="C105" s="34"/>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IA105" s="21">
        <v>9</v>
      </c>
      <c r="IB105" s="21" t="s">
        <v>146</v>
      </c>
      <c r="IE105" s="22"/>
      <c r="IF105" s="22"/>
      <c r="IG105" s="22"/>
      <c r="IH105" s="22"/>
      <c r="II105" s="22"/>
    </row>
    <row r="106" spans="1:243" s="21" customFormat="1" ht="109.5" customHeight="1">
      <c r="A106" s="60">
        <v>9.01</v>
      </c>
      <c r="B106" s="61" t="s">
        <v>147</v>
      </c>
      <c r="C106" s="34"/>
      <c r="D106" s="70"/>
      <c r="E106" s="70"/>
      <c r="F106" s="70"/>
      <c r="G106" s="70"/>
      <c r="H106" s="70"/>
      <c r="I106" s="70"/>
      <c r="J106" s="70"/>
      <c r="K106" s="70"/>
      <c r="L106" s="70"/>
      <c r="M106" s="70"/>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IA106" s="21">
        <v>9.01</v>
      </c>
      <c r="IB106" s="21" t="s">
        <v>147</v>
      </c>
      <c r="IE106" s="22"/>
      <c r="IF106" s="22"/>
      <c r="IG106" s="22"/>
      <c r="IH106" s="22"/>
      <c r="II106" s="22"/>
    </row>
    <row r="107" spans="1:243" s="21" customFormat="1" ht="42.75">
      <c r="A107" s="60">
        <v>9.02</v>
      </c>
      <c r="B107" s="61" t="s">
        <v>78</v>
      </c>
      <c r="C107" s="34"/>
      <c r="D107" s="34">
        <v>5</v>
      </c>
      <c r="E107" s="62" t="s">
        <v>43</v>
      </c>
      <c r="F107" s="63">
        <v>376.68</v>
      </c>
      <c r="G107" s="46"/>
      <c r="H107" s="40"/>
      <c r="I107" s="41" t="s">
        <v>33</v>
      </c>
      <c r="J107" s="42">
        <f t="shared" si="4"/>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 t="shared" si="5"/>
        <v>1883.4</v>
      </c>
      <c r="BB107" s="54">
        <f t="shared" si="6"/>
        <v>1883.4</v>
      </c>
      <c r="BC107" s="59" t="str">
        <f t="shared" si="7"/>
        <v>INR  One Thousand Eight Hundred &amp; Eighty Three  and Paise Forty Only</v>
      </c>
      <c r="IA107" s="21">
        <v>9.02</v>
      </c>
      <c r="IB107" s="21" t="s">
        <v>78</v>
      </c>
      <c r="ID107" s="21">
        <v>5</v>
      </c>
      <c r="IE107" s="22" t="s">
        <v>43</v>
      </c>
      <c r="IF107" s="22"/>
      <c r="IG107" s="22"/>
      <c r="IH107" s="22"/>
      <c r="II107" s="22"/>
    </row>
    <row r="108" spans="1:243" s="21" customFormat="1" ht="252">
      <c r="A108" s="60">
        <v>9.03</v>
      </c>
      <c r="B108" s="61" t="s">
        <v>148</v>
      </c>
      <c r="C108" s="34"/>
      <c r="D108" s="70"/>
      <c r="E108" s="70"/>
      <c r="F108" s="70"/>
      <c r="G108" s="70"/>
      <c r="H108" s="70"/>
      <c r="I108" s="70"/>
      <c r="J108" s="70"/>
      <c r="K108" s="70"/>
      <c r="L108" s="70"/>
      <c r="M108" s="70"/>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IA108" s="21">
        <v>9.03</v>
      </c>
      <c r="IB108" s="21" t="s">
        <v>148</v>
      </c>
      <c r="IE108" s="22"/>
      <c r="IF108" s="22"/>
      <c r="IG108" s="22"/>
      <c r="IH108" s="22"/>
      <c r="II108" s="22"/>
    </row>
    <row r="109" spans="1:243" s="21" customFormat="1" ht="42.75">
      <c r="A109" s="60">
        <v>9.04</v>
      </c>
      <c r="B109" s="61" t="s">
        <v>149</v>
      </c>
      <c r="C109" s="34"/>
      <c r="D109" s="34">
        <v>1</v>
      </c>
      <c r="E109" s="62" t="s">
        <v>47</v>
      </c>
      <c r="F109" s="63">
        <v>1198.47</v>
      </c>
      <c r="G109" s="46"/>
      <c r="H109" s="40"/>
      <c r="I109" s="41" t="s">
        <v>33</v>
      </c>
      <c r="J109" s="42">
        <f t="shared" si="4"/>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 t="shared" si="5"/>
        <v>1198.47</v>
      </c>
      <c r="BB109" s="54">
        <f t="shared" si="6"/>
        <v>1198.47</v>
      </c>
      <c r="BC109" s="59" t="str">
        <f t="shared" si="7"/>
        <v>INR  One Thousand One Hundred &amp; Ninety Eight  and Paise Forty Seven Only</v>
      </c>
      <c r="IA109" s="21">
        <v>9.04</v>
      </c>
      <c r="IB109" s="21" t="s">
        <v>149</v>
      </c>
      <c r="ID109" s="21">
        <v>1</v>
      </c>
      <c r="IE109" s="22" t="s">
        <v>47</v>
      </c>
      <c r="IF109" s="22"/>
      <c r="IG109" s="22"/>
      <c r="IH109" s="22"/>
      <c r="II109" s="22"/>
    </row>
    <row r="110" spans="1:243" s="21" customFormat="1" ht="126">
      <c r="A110" s="60">
        <v>9.05</v>
      </c>
      <c r="B110" s="61" t="s">
        <v>150</v>
      </c>
      <c r="C110" s="34"/>
      <c r="D110" s="34">
        <v>13</v>
      </c>
      <c r="E110" s="62" t="s">
        <v>47</v>
      </c>
      <c r="F110" s="63">
        <v>261.16</v>
      </c>
      <c r="G110" s="46"/>
      <c r="H110" s="40"/>
      <c r="I110" s="41" t="s">
        <v>33</v>
      </c>
      <c r="J110" s="42">
        <f t="shared" si="4"/>
        <v>1</v>
      </c>
      <c r="K110" s="40" t="s">
        <v>34</v>
      </c>
      <c r="L110" s="40" t="s">
        <v>4</v>
      </c>
      <c r="M110" s="43"/>
      <c r="N110" s="52"/>
      <c r="O110" s="52"/>
      <c r="P110" s="53"/>
      <c r="Q110" s="52"/>
      <c r="R110" s="52"/>
      <c r="S110" s="53"/>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5">
        <f t="shared" si="5"/>
        <v>3395.08</v>
      </c>
      <c r="BB110" s="54">
        <f t="shared" si="6"/>
        <v>3395.08</v>
      </c>
      <c r="BC110" s="59" t="str">
        <f t="shared" si="7"/>
        <v>INR  Three Thousand Three Hundred &amp; Ninety Five  and Paise Eight Only</v>
      </c>
      <c r="IA110" s="21">
        <v>9.05</v>
      </c>
      <c r="IB110" s="21" t="s">
        <v>150</v>
      </c>
      <c r="ID110" s="21">
        <v>13</v>
      </c>
      <c r="IE110" s="22" t="s">
        <v>47</v>
      </c>
      <c r="IF110" s="22"/>
      <c r="IG110" s="22"/>
      <c r="IH110" s="22"/>
      <c r="II110" s="22"/>
    </row>
    <row r="111" spans="1:243" s="21" customFormat="1" ht="15.75">
      <c r="A111" s="60">
        <v>10</v>
      </c>
      <c r="B111" s="61" t="s">
        <v>151</v>
      </c>
      <c r="C111" s="34"/>
      <c r="D111" s="70"/>
      <c r="E111" s="70"/>
      <c r="F111" s="70"/>
      <c r="G111" s="70"/>
      <c r="H111" s="70"/>
      <c r="I111" s="70"/>
      <c r="J111" s="70"/>
      <c r="K111" s="70"/>
      <c r="L111" s="70"/>
      <c r="M111" s="70"/>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c r="BB111" s="71"/>
      <c r="BC111" s="71"/>
      <c r="IA111" s="21">
        <v>10</v>
      </c>
      <c r="IB111" s="21" t="s">
        <v>151</v>
      </c>
      <c r="IE111" s="22"/>
      <c r="IF111" s="22"/>
      <c r="IG111" s="22"/>
      <c r="IH111" s="22"/>
      <c r="II111" s="22"/>
    </row>
    <row r="112" spans="1:243" s="21" customFormat="1" ht="78.75">
      <c r="A112" s="60">
        <v>10.01</v>
      </c>
      <c r="B112" s="61" t="s">
        <v>152</v>
      </c>
      <c r="C112" s="34"/>
      <c r="D112" s="70"/>
      <c r="E112" s="70"/>
      <c r="F112" s="70"/>
      <c r="G112" s="70"/>
      <c r="H112" s="70"/>
      <c r="I112" s="70"/>
      <c r="J112" s="70"/>
      <c r="K112" s="70"/>
      <c r="L112" s="70"/>
      <c r="M112" s="70"/>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c r="BB112" s="71"/>
      <c r="BC112" s="71"/>
      <c r="IA112" s="21">
        <v>10.01</v>
      </c>
      <c r="IB112" s="21" t="s">
        <v>152</v>
      </c>
      <c r="IE112" s="22"/>
      <c r="IF112" s="22"/>
      <c r="IG112" s="22"/>
      <c r="IH112" s="22"/>
      <c r="II112" s="22"/>
    </row>
    <row r="113" spans="1:243" s="21" customFormat="1" ht="42.75">
      <c r="A113" s="60">
        <v>10.02</v>
      </c>
      <c r="B113" s="61" t="s">
        <v>58</v>
      </c>
      <c r="C113" s="34"/>
      <c r="D113" s="34">
        <v>3</v>
      </c>
      <c r="E113" s="62" t="s">
        <v>46</v>
      </c>
      <c r="F113" s="63">
        <v>1523.41</v>
      </c>
      <c r="G113" s="46"/>
      <c r="H113" s="40"/>
      <c r="I113" s="41" t="s">
        <v>33</v>
      </c>
      <c r="J113" s="42">
        <f t="shared" si="4"/>
        <v>1</v>
      </c>
      <c r="K113" s="40" t="s">
        <v>34</v>
      </c>
      <c r="L113" s="40" t="s">
        <v>4</v>
      </c>
      <c r="M113" s="43"/>
      <c r="N113" s="52"/>
      <c r="O113" s="52"/>
      <c r="P113" s="53"/>
      <c r="Q113" s="52"/>
      <c r="R113" s="52"/>
      <c r="S113" s="53"/>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5">
        <f t="shared" si="5"/>
        <v>4570.23</v>
      </c>
      <c r="BB113" s="54">
        <f t="shared" si="6"/>
        <v>4570.23</v>
      </c>
      <c r="BC113" s="59" t="str">
        <f t="shared" si="7"/>
        <v>INR  Four Thousand Five Hundred &amp; Seventy  and Paise Twenty Three Only</v>
      </c>
      <c r="IA113" s="21">
        <v>10.02</v>
      </c>
      <c r="IB113" s="21" t="s">
        <v>58</v>
      </c>
      <c r="ID113" s="21">
        <v>3</v>
      </c>
      <c r="IE113" s="22" t="s">
        <v>46</v>
      </c>
      <c r="IF113" s="22"/>
      <c r="IG113" s="22"/>
      <c r="IH113" s="22"/>
      <c r="II113" s="22"/>
    </row>
    <row r="114" spans="1:243" s="21" customFormat="1" ht="42.75">
      <c r="A114" s="60">
        <v>10.03</v>
      </c>
      <c r="B114" s="61" t="s">
        <v>153</v>
      </c>
      <c r="C114" s="34"/>
      <c r="D114" s="34">
        <v>6.5</v>
      </c>
      <c r="E114" s="62" t="s">
        <v>46</v>
      </c>
      <c r="F114" s="63">
        <v>940.64</v>
      </c>
      <c r="G114" s="46"/>
      <c r="H114" s="40"/>
      <c r="I114" s="41" t="s">
        <v>33</v>
      </c>
      <c r="J114" s="42">
        <f t="shared" si="4"/>
        <v>1</v>
      </c>
      <c r="K114" s="40" t="s">
        <v>34</v>
      </c>
      <c r="L114" s="40" t="s">
        <v>4</v>
      </c>
      <c r="M114" s="43"/>
      <c r="N114" s="52"/>
      <c r="O114" s="52"/>
      <c r="P114" s="53"/>
      <c r="Q114" s="52"/>
      <c r="R114" s="52"/>
      <c r="S114" s="53"/>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5">
        <f t="shared" si="5"/>
        <v>6114.16</v>
      </c>
      <c r="BB114" s="54">
        <f t="shared" si="6"/>
        <v>6114.16</v>
      </c>
      <c r="BC114" s="59" t="str">
        <f t="shared" si="7"/>
        <v>INR  Six Thousand One Hundred &amp; Fourteen  and Paise Sixteen Only</v>
      </c>
      <c r="IA114" s="21">
        <v>10.03</v>
      </c>
      <c r="IB114" s="21" t="s">
        <v>153</v>
      </c>
      <c r="ID114" s="21">
        <v>6.5</v>
      </c>
      <c r="IE114" s="22" t="s">
        <v>46</v>
      </c>
      <c r="IF114" s="22"/>
      <c r="IG114" s="22"/>
      <c r="IH114" s="22"/>
      <c r="II114" s="22"/>
    </row>
    <row r="115" spans="1:243" s="21" customFormat="1" ht="94.5">
      <c r="A115" s="60">
        <v>10.04</v>
      </c>
      <c r="B115" s="61" t="s">
        <v>154</v>
      </c>
      <c r="C115" s="34"/>
      <c r="D115" s="34">
        <v>0.1</v>
      </c>
      <c r="E115" s="62" t="s">
        <v>46</v>
      </c>
      <c r="F115" s="63">
        <v>2222.45</v>
      </c>
      <c r="G115" s="46"/>
      <c r="H115" s="40"/>
      <c r="I115" s="41" t="s">
        <v>33</v>
      </c>
      <c r="J115" s="42">
        <f t="shared" si="4"/>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 t="shared" si="5"/>
        <v>222.25</v>
      </c>
      <c r="BB115" s="54">
        <f t="shared" si="6"/>
        <v>222.25</v>
      </c>
      <c r="BC115" s="59" t="str">
        <f t="shared" si="7"/>
        <v>INR  Two Hundred &amp; Twenty Two  and Paise Twenty Five Only</v>
      </c>
      <c r="IA115" s="21">
        <v>10.04</v>
      </c>
      <c r="IB115" s="21" t="s">
        <v>154</v>
      </c>
      <c r="ID115" s="21">
        <v>0.1</v>
      </c>
      <c r="IE115" s="22" t="s">
        <v>46</v>
      </c>
      <c r="IF115" s="22"/>
      <c r="IG115" s="22"/>
      <c r="IH115" s="22"/>
      <c r="II115" s="22"/>
    </row>
    <row r="116" spans="1:243" s="21" customFormat="1" ht="94.5">
      <c r="A116" s="60">
        <v>10.05</v>
      </c>
      <c r="B116" s="61" t="s">
        <v>155</v>
      </c>
      <c r="C116" s="34"/>
      <c r="D116" s="34">
        <v>2</v>
      </c>
      <c r="E116" s="62" t="s">
        <v>43</v>
      </c>
      <c r="F116" s="63">
        <v>756.99</v>
      </c>
      <c r="G116" s="46"/>
      <c r="H116" s="40"/>
      <c r="I116" s="41" t="s">
        <v>33</v>
      </c>
      <c r="J116" s="42">
        <f t="shared" si="4"/>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 t="shared" si="5"/>
        <v>1513.98</v>
      </c>
      <c r="BB116" s="54">
        <f t="shared" si="6"/>
        <v>1513.98</v>
      </c>
      <c r="BC116" s="59" t="str">
        <f t="shared" si="7"/>
        <v>INR  One Thousand Five Hundred &amp; Thirteen  and Paise Ninety Eight Only</v>
      </c>
      <c r="IA116" s="21">
        <v>10.05</v>
      </c>
      <c r="IB116" s="21" t="s">
        <v>155</v>
      </c>
      <c r="ID116" s="21">
        <v>2</v>
      </c>
      <c r="IE116" s="22" t="s">
        <v>43</v>
      </c>
      <c r="IF116" s="22"/>
      <c r="IG116" s="22"/>
      <c r="IH116" s="22"/>
      <c r="II116" s="22"/>
    </row>
    <row r="117" spans="1:243" s="21" customFormat="1" ht="94.5">
      <c r="A117" s="60">
        <v>10.06</v>
      </c>
      <c r="B117" s="61" t="s">
        <v>156</v>
      </c>
      <c r="C117" s="34"/>
      <c r="D117" s="70"/>
      <c r="E117" s="70"/>
      <c r="F117" s="70"/>
      <c r="G117" s="70"/>
      <c r="H117" s="70"/>
      <c r="I117" s="70"/>
      <c r="J117" s="70"/>
      <c r="K117" s="70"/>
      <c r="L117" s="70"/>
      <c r="M117" s="70"/>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c r="BB117" s="71"/>
      <c r="BC117" s="71"/>
      <c r="IA117" s="21">
        <v>10.06</v>
      </c>
      <c r="IB117" s="21" t="s">
        <v>156</v>
      </c>
      <c r="IE117" s="22"/>
      <c r="IF117" s="22"/>
      <c r="IG117" s="22"/>
      <c r="IH117" s="22"/>
      <c r="II117" s="22"/>
    </row>
    <row r="118" spans="1:243" s="21" customFormat="1" ht="28.5">
      <c r="A118" s="60">
        <v>10.07</v>
      </c>
      <c r="B118" s="61" t="s">
        <v>49</v>
      </c>
      <c r="C118" s="34"/>
      <c r="D118" s="34">
        <v>0.1</v>
      </c>
      <c r="E118" s="62" t="s">
        <v>46</v>
      </c>
      <c r="F118" s="63">
        <v>1288.82</v>
      </c>
      <c r="G118" s="46"/>
      <c r="H118" s="40"/>
      <c r="I118" s="41" t="s">
        <v>33</v>
      </c>
      <c r="J118" s="42">
        <f t="shared" si="4"/>
        <v>1</v>
      </c>
      <c r="K118" s="40" t="s">
        <v>34</v>
      </c>
      <c r="L118" s="40" t="s">
        <v>4</v>
      </c>
      <c r="M118" s="43"/>
      <c r="N118" s="52"/>
      <c r="O118" s="52"/>
      <c r="P118" s="53"/>
      <c r="Q118" s="52"/>
      <c r="R118" s="52"/>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55">
        <f t="shared" si="5"/>
        <v>128.88</v>
      </c>
      <c r="BB118" s="54">
        <f t="shared" si="6"/>
        <v>128.88</v>
      </c>
      <c r="BC118" s="59" t="str">
        <f t="shared" si="7"/>
        <v>INR  One Hundred &amp; Twenty Eight  and Paise Eighty Eight Only</v>
      </c>
      <c r="IA118" s="21">
        <v>10.07</v>
      </c>
      <c r="IB118" s="21" t="s">
        <v>49</v>
      </c>
      <c r="ID118" s="21">
        <v>0.1</v>
      </c>
      <c r="IE118" s="22" t="s">
        <v>46</v>
      </c>
      <c r="IF118" s="22"/>
      <c r="IG118" s="22"/>
      <c r="IH118" s="22"/>
      <c r="II118" s="22"/>
    </row>
    <row r="119" spans="1:243" s="21" customFormat="1" ht="78.75">
      <c r="A119" s="60">
        <v>10.08</v>
      </c>
      <c r="B119" s="61" t="s">
        <v>157</v>
      </c>
      <c r="C119" s="34"/>
      <c r="D119" s="70"/>
      <c r="E119" s="70"/>
      <c r="F119" s="70"/>
      <c r="G119" s="70"/>
      <c r="H119" s="70"/>
      <c r="I119" s="70"/>
      <c r="J119" s="70"/>
      <c r="K119" s="70"/>
      <c r="L119" s="70"/>
      <c r="M119" s="70"/>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c r="BB119" s="71"/>
      <c r="BC119" s="71"/>
      <c r="IA119" s="21">
        <v>10.08</v>
      </c>
      <c r="IB119" s="21" t="s">
        <v>157</v>
      </c>
      <c r="IE119" s="22"/>
      <c r="IF119" s="22"/>
      <c r="IG119" s="22"/>
      <c r="IH119" s="22"/>
      <c r="II119" s="22"/>
    </row>
    <row r="120" spans="1:243" s="21" customFormat="1" ht="28.5">
      <c r="A120" s="60">
        <v>10.09</v>
      </c>
      <c r="B120" s="61" t="s">
        <v>79</v>
      </c>
      <c r="C120" s="34"/>
      <c r="D120" s="34">
        <v>3</v>
      </c>
      <c r="E120" s="62" t="s">
        <v>47</v>
      </c>
      <c r="F120" s="63">
        <v>240.68</v>
      </c>
      <c r="G120" s="46"/>
      <c r="H120" s="40"/>
      <c r="I120" s="41" t="s">
        <v>33</v>
      </c>
      <c r="J120" s="42">
        <f t="shared" si="4"/>
        <v>1</v>
      </c>
      <c r="K120" s="40" t="s">
        <v>34</v>
      </c>
      <c r="L120" s="40" t="s">
        <v>4</v>
      </c>
      <c r="M120" s="43"/>
      <c r="N120" s="52"/>
      <c r="O120" s="52"/>
      <c r="P120" s="53"/>
      <c r="Q120" s="52"/>
      <c r="R120" s="52"/>
      <c r="S120" s="53"/>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55">
        <f t="shared" si="5"/>
        <v>722.04</v>
      </c>
      <c r="BB120" s="54">
        <f t="shared" si="6"/>
        <v>722.04</v>
      </c>
      <c r="BC120" s="59" t="str">
        <f t="shared" si="7"/>
        <v>INR  Seven Hundred &amp; Twenty Two  and Paise Four Only</v>
      </c>
      <c r="IA120" s="21">
        <v>10.09</v>
      </c>
      <c r="IB120" s="21" t="s">
        <v>79</v>
      </c>
      <c r="ID120" s="21">
        <v>3</v>
      </c>
      <c r="IE120" s="22" t="s">
        <v>47</v>
      </c>
      <c r="IF120" s="22"/>
      <c r="IG120" s="22"/>
      <c r="IH120" s="22"/>
      <c r="II120" s="22"/>
    </row>
    <row r="121" spans="1:243" s="21" customFormat="1" ht="63">
      <c r="A121" s="64">
        <v>10.1</v>
      </c>
      <c r="B121" s="61" t="s">
        <v>158</v>
      </c>
      <c r="C121" s="34"/>
      <c r="D121" s="70"/>
      <c r="E121" s="70"/>
      <c r="F121" s="70"/>
      <c r="G121" s="70"/>
      <c r="H121" s="70"/>
      <c r="I121" s="70"/>
      <c r="J121" s="70"/>
      <c r="K121" s="70"/>
      <c r="L121" s="70"/>
      <c r="M121" s="70"/>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c r="BB121" s="71"/>
      <c r="BC121" s="71"/>
      <c r="IA121" s="21">
        <v>10.1</v>
      </c>
      <c r="IB121" s="21" t="s">
        <v>158</v>
      </c>
      <c r="IE121" s="22"/>
      <c r="IF121" s="22"/>
      <c r="IG121" s="22"/>
      <c r="IH121" s="22"/>
      <c r="II121" s="22"/>
    </row>
    <row r="122" spans="1:243" s="21" customFormat="1" ht="28.5">
      <c r="A122" s="60">
        <v>10.11</v>
      </c>
      <c r="B122" s="61" t="s">
        <v>79</v>
      </c>
      <c r="C122" s="34"/>
      <c r="D122" s="34">
        <v>5</v>
      </c>
      <c r="E122" s="62" t="s">
        <v>47</v>
      </c>
      <c r="F122" s="63">
        <v>93.42</v>
      </c>
      <c r="G122" s="46"/>
      <c r="H122" s="40"/>
      <c r="I122" s="41" t="s">
        <v>33</v>
      </c>
      <c r="J122" s="42">
        <f t="shared" si="4"/>
        <v>1</v>
      </c>
      <c r="K122" s="40" t="s">
        <v>34</v>
      </c>
      <c r="L122" s="40" t="s">
        <v>4</v>
      </c>
      <c r="M122" s="43"/>
      <c r="N122" s="52"/>
      <c r="O122" s="52"/>
      <c r="P122" s="53"/>
      <c r="Q122" s="52"/>
      <c r="R122" s="52"/>
      <c r="S122" s="53"/>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55">
        <f t="shared" si="5"/>
        <v>467.1</v>
      </c>
      <c r="BB122" s="54">
        <f t="shared" si="6"/>
        <v>467.1</v>
      </c>
      <c r="BC122" s="59" t="str">
        <f t="shared" si="7"/>
        <v>INR  Four Hundred &amp; Sixty Seven  and Paise Ten Only</v>
      </c>
      <c r="IA122" s="21">
        <v>10.11</v>
      </c>
      <c r="IB122" s="21" t="s">
        <v>79</v>
      </c>
      <c r="ID122" s="21">
        <v>5</v>
      </c>
      <c r="IE122" s="22" t="s">
        <v>47</v>
      </c>
      <c r="IF122" s="22"/>
      <c r="IG122" s="22"/>
      <c r="IH122" s="22"/>
      <c r="II122" s="22"/>
    </row>
    <row r="123" spans="1:243" s="21" customFormat="1" ht="63">
      <c r="A123" s="60">
        <v>10.12</v>
      </c>
      <c r="B123" s="61" t="s">
        <v>159</v>
      </c>
      <c r="C123" s="34"/>
      <c r="D123" s="70"/>
      <c r="E123" s="70"/>
      <c r="F123" s="70"/>
      <c r="G123" s="70"/>
      <c r="H123" s="70"/>
      <c r="I123" s="70"/>
      <c r="J123" s="70"/>
      <c r="K123" s="70"/>
      <c r="L123" s="70"/>
      <c r="M123" s="70"/>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c r="BB123" s="71"/>
      <c r="BC123" s="71"/>
      <c r="IA123" s="21">
        <v>10.12</v>
      </c>
      <c r="IB123" s="21" t="s">
        <v>159</v>
      </c>
      <c r="IE123" s="22"/>
      <c r="IF123" s="22"/>
      <c r="IG123" s="22"/>
      <c r="IH123" s="22"/>
      <c r="II123" s="22"/>
    </row>
    <row r="124" spans="1:243" s="21" customFormat="1" ht="31.5">
      <c r="A124" s="60">
        <v>10.13</v>
      </c>
      <c r="B124" s="61" t="s">
        <v>80</v>
      </c>
      <c r="C124" s="34"/>
      <c r="D124" s="34">
        <v>7</v>
      </c>
      <c r="E124" s="62" t="s">
        <v>43</v>
      </c>
      <c r="F124" s="63">
        <v>48.09</v>
      </c>
      <c r="G124" s="46"/>
      <c r="H124" s="40"/>
      <c r="I124" s="41" t="s">
        <v>33</v>
      </c>
      <c r="J124" s="42">
        <f t="shared" si="4"/>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 t="shared" si="5"/>
        <v>336.63</v>
      </c>
      <c r="BB124" s="54">
        <f t="shared" si="6"/>
        <v>336.63</v>
      </c>
      <c r="BC124" s="59" t="str">
        <f t="shared" si="7"/>
        <v>INR  Three Hundred &amp; Thirty Six  and Paise Sixty Three Only</v>
      </c>
      <c r="IA124" s="21">
        <v>10.13</v>
      </c>
      <c r="IB124" s="21" t="s">
        <v>80</v>
      </c>
      <c r="ID124" s="21">
        <v>7</v>
      </c>
      <c r="IE124" s="22" t="s">
        <v>43</v>
      </c>
      <c r="IF124" s="22"/>
      <c r="IG124" s="22"/>
      <c r="IH124" s="22"/>
      <c r="II124" s="22"/>
    </row>
    <row r="125" spans="1:243" s="21" customFormat="1" ht="78.75">
      <c r="A125" s="60">
        <v>10.14</v>
      </c>
      <c r="B125" s="61" t="s">
        <v>81</v>
      </c>
      <c r="C125" s="34"/>
      <c r="D125" s="34">
        <v>40</v>
      </c>
      <c r="E125" s="62" t="s">
        <v>43</v>
      </c>
      <c r="F125" s="63">
        <v>34.2</v>
      </c>
      <c r="G125" s="46"/>
      <c r="H125" s="40"/>
      <c r="I125" s="41" t="s">
        <v>33</v>
      </c>
      <c r="J125" s="42">
        <f t="shared" si="4"/>
        <v>1</v>
      </c>
      <c r="K125" s="40" t="s">
        <v>34</v>
      </c>
      <c r="L125" s="40" t="s">
        <v>4</v>
      </c>
      <c r="M125" s="43"/>
      <c r="N125" s="52"/>
      <c r="O125" s="52"/>
      <c r="P125" s="53"/>
      <c r="Q125" s="52"/>
      <c r="R125" s="52"/>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55">
        <f t="shared" si="5"/>
        <v>1368</v>
      </c>
      <c r="BB125" s="54">
        <f t="shared" si="6"/>
        <v>1368</v>
      </c>
      <c r="BC125" s="59" t="str">
        <f t="shared" si="7"/>
        <v>INR  One Thousand Three Hundred &amp; Sixty Eight  Only</v>
      </c>
      <c r="IA125" s="21">
        <v>10.14</v>
      </c>
      <c r="IB125" s="21" t="s">
        <v>81</v>
      </c>
      <c r="ID125" s="21">
        <v>40</v>
      </c>
      <c r="IE125" s="22" t="s">
        <v>43</v>
      </c>
      <c r="IF125" s="22"/>
      <c r="IG125" s="22"/>
      <c r="IH125" s="22"/>
      <c r="II125" s="22"/>
    </row>
    <row r="126" spans="1:243" s="21" customFormat="1" ht="141.75">
      <c r="A126" s="60">
        <v>10.15</v>
      </c>
      <c r="B126" s="61" t="s">
        <v>82</v>
      </c>
      <c r="C126" s="34"/>
      <c r="D126" s="34">
        <v>10</v>
      </c>
      <c r="E126" s="62" t="s">
        <v>46</v>
      </c>
      <c r="F126" s="63">
        <v>121.74</v>
      </c>
      <c r="G126" s="46"/>
      <c r="H126" s="40"/>
      <c r="I126" s="41" t="s">
        <v>33</v>
      </c>
      <c r="J126" s="42">
        <f t="shared" si="4"/>
        <v>1</v>
      </c>
      <c r="K126" s="40" t="s">
        <v>34</v>
      </c>
      <c r="L126" s="40" t="s">
        <v>4</v>
      </c>
      <c r="M126" s="43"/>
      <c r="N126" s="52"/>
      <c r="O126" s="52"/>
      <c r="P126" s="53"/>
      <c r="Q126" s="52"/>
      <c r="R126" s="52"/>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55">
        <f t="shared" si="5"/>
        <v>1217.4</v>
      </c>
      <c r="BB126" s="54">
        <f t="shared" si="6"/>
        <v>1217.4</v>
      </c>
      <c r="BC126" s="59" t="str">
        <f t="shared" si="7"/>
        <v>INR  One Thousand Two Hundred &amp; Seventeen  and Paise Forty Only</v>
      </c>
      <c r="IA126" s="21">
        <v>10.15</v>
      </c>
      <c r="IB126" s="21" t="s">
        <v>82</v>
      </c>
      <c r="ID126" s="21">
        <v>10</v>
      </c>
      <c r="IE126" s="22" t="s">
        <v>46</v>
      </c>
      <c r="IF126" s="22"/>
      <c r="IG126" s="22"/>
      <c r="IH126" s="22"/>
      <c r="II126" s="22"/>
    </row>
    <row r="127" spans="1:243" s="21" customFormat="1" ht="15.75">
      <c r="A127" s="60">
        <v>11</v>
      </c>
      <c r="B127" s="61" t="s">
        <v>160</v>
      </c>
      <c r="C127" s="34"/>
      <c r="D127" s="70"/>
      <c r="E127" s="70"/>
      <c r="F127" s="70"/>
      <c r="G127" s="70"/>
      <c r="H127" s="70"/>
      <c r="I127" s="70"/>
      <c r="J127" s="70"/>
      <c r="K127" s="70"/>
      <c r="L127" s="70"/>
      <c r="M127" s="70"/>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c r="BB127" s="71"/>
      <c r="BC127" s="71"/>
      <c r="IA127" s="21">
        <v>11</v>
      </c>
      <c r="IB127" s="21" t="s">
        <v>160</v>
      </c>
      <c r="IE127" s="22"/>
      <c r="IF127" s="22"/>
      <c r="IG127" s="22"/>
      <c r="IH127" s="22"/>
      <c r="II127" s="22"/>
    </row>
    <row r="128" spans="1:243" s="21" customFormat="1" ht="283.5">
      <c r="A128" s="60">
        <v>11.01</v>
      </c>
      <c r="B128" s="61" t="s">
        <v>161</v>
      </c>
      <c r="C128" s="34"/>
      <c r="D128" s="70"/>
      <c r="E128" s="70"/>
      <c r="F128" s="70"/>
      <c r="G128" s="70"/>
      <c r="H128" s="70"/>
      <c r="I128" s="70"/>
      <c r="J128" s="70"/>
      <c r="K128" s="70"/>
      <c r="L128" s="70"/>
      <c r="M128" s="70"/>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IA128" s="21">
        <v>11.01</v>
      </c>
      <c r="IB128" s="21" t="s">
        <v>161</v>
      </c>
      <c r="IE128" s="22"/>
      <c r="IF128" s="22"/>
      <c r="IG128" s="22"/>
      <c r="IH128" s="22"/>
      <c r="II128" s="22"/>
    </row>
    <row r="129" spans="1:243" s="21" customFormat="1" ht="28.5">
      <c r="A129" s="60">
        <v>11.02</v>
      </c>
      <c r="B129" s="61" t="s">
        <v>162</v>
      </c>
      <c r="C129" s="34"/>
      <c r="D129" s="34">
        <v>50</v>
      </c>
      <c r="E129" s="62" t="s">
        <v>44</v>
      </c>
      <c r="F129" s="63">
        <v>10.52</v>
      </c>
      <c r="G129" s="46"/>
      <c r="H129" s="40"/>
      <c r="I129" s="41" t="s">
        <v>33</v>
      </c>
      <c r="J129" s="42">
        <f t="shared" si="4"/>
        <v>1</v>
      </c>
      <c r="K129" s="40" t="s">
        <v>34</v>
      </c>
      <c r="L129" s="40" t="s">
        <v>4</v>
      </c>
      <c r="M129" s="43"/>
      <c r="N129" s="52"/>
      <c r="O129" s="52"/>
      <c r="P129" s="53"/>
      <c r="Q129" s="52"/>
      <c r="R129" s="52"/>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5">
        <f t="shared" si="5"/>
        <v>526</v>
      </c>
      <c r="BB129" s="54">
        <f t="shared" si="6"/>
        <v>526</v>
      </c>
      <c r="BC129" s="59" t="str">
        <f t="shared" si="7"/>
        <v>INR  Five Hundred &amp; Twenty Six  Only</v>
      </c>
      <c r="IA129" s="21">
        <v>11.02</v>
      </c>
      <c r="IB129" s="21" t="s">
        <v>162</v>
      </c>
      <c r="ID129" s="21">
        <v>50</v>
      </c>
      <c r="IE129" s="22" t="s">
        <v>44</v>
      </c>
      <c r="IF129" s="22"/>
      <c r="IG129" s="22"/>
      <c r="IH129" s="22"/>
      <c r="II129" s="22"/>
    </row>
    <row r="130" spans="1:243" s="21" customFormat="1" ht="94.5">
      <c r="A130" s="60">
        <v>11.03</v>
      </c>
      <c r="B130" s="61" t="s">
        <v>163</v>
      </c>
      <c r="C130" s="34"/>
      <c r="D130" s="34">
        <v>10</v>
      </c>
      <c r="E130" s="62" t="s">
        <v>59</v>
      </c>
      <c r="F130" s="63">
        <v>81.02</v>
      </c>
      <c r="G130" s="46"/>
      <c r="H130" s="40"/>
      <c r="I130" s="41" t="s">
        <v>33</v>
      </c>
      <c r="J130" s="42">
        <f t="shared" si="4"/>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 t="shared" si="5"/>
        <v>810.2</v>
      </c>
      <c r="BB130" s="54">
        <f t="shared" si="6"/>
        <v>810.2</v>
      </c>
      <c r="BC130" s="59" t="str">
        <f t="shared" si="7"/>
        <v>INR  Eight Hundred &amp; Ten  and Paise Twenty Only</v>
      </c>
      <c r="IA130" s="21">
        <v>11.03</v>
      </c>
      <c r="IB130" s="21" t="s">
        <v>163</v>
      </c>
      <c r="ID130" s="21">
        <v>10</v>
      </c>
      <c r="IE130" s="22" t="s">
        <v>59</v>
      </c>
      <c r="IF130" s="22"/>
      <c r="IG130" s="22"/>
      <c r="IH130" s="22"/>
      <c r="II130" s="22"/>
    </row>
    <row r="131" spans="1:243" s="21" customFormat="1" ht="15.75">
      <c r="A131" s="60">
        <v>12</v>
      </c>
      <c r="B131" s="61" t="s">
        <v>164</v>
      </c>
      <c r="C131" s="34"/>
      <c r="D131" s="70"/>
      <c r="E131" s="70"/>
      <c r="F131" s="70"/>
      <c r="G131" s="70"/>
      <c r="H131" s="70"/>
      <c r="I131" s="70"/>
      <c r="J131" s="70"/>
      <c r="K131" s="70"/>
      <c r="L131" s="70"/>
      <c r="M131" s="70"/>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IA131" s="21">
        <v>12</v>
      </c>
      <c r="IB131" s="21" t="s">
        <v>164</v>
      </c>
      <c r="IE131" s="22"/>
      <c r="IF131" s="22"/>
      <c r="IG131" s="22"/>
      <c r="IH131" s="22"/>
      <c r="II131" s="22"/>
    </row>
    <row r="132" spans="1:243" s="21" customFormat="1" ht="110.25">
      <c r="A132" s="60">
        <v>12.01</v>
      </c>
      <c r="B132" s="61" t="s">
        <v>165</v>
      </c>
      <c r="C132" s="34"/>
      <c r="D132" s="70"/>
      <c r="E132" s="70"/>
      <c r="F132" s="70"/>
      <c r="G132" s="70"/>
      <c r="H132" s="70"/>
      <c r="I132" s="70"/>
      <c r="J132" s="70"/>
      <c r="K132" s="70"/>
      <c r="L132" s="70"/>
      <c r="M132" s="70"/>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c r="BB132" s="71"/>
      <c r="BC132" s="71"/>
      <c r="IA132" s="21">
        <v>12.01</v>
      </c>
      <c r="IB132" s="21" t="s">
        <v>165</v>
      </c>
      <c r="IE132" s="22"/>
      <c r="IF132" s="22"/>
      <c r="IG132" s="22"/>
      <c r="IH132" s="22"/>
      <c r="II132" s="22"/>
    </row>
    <row r="133" spans="1:243" s="21" customFormat="1" ht="47.25">
      <c r="A133" s="60">
        <v>12.02</v>
      </c>
      <c r="B133" s="61" t="s">
        <v>166</v>
      </c>
      <c r="C133" s="34"/>
      <c r="D133" s="34">
        <v>1</v>
      </c>
      <c r="E133" s="62" t="s">
        <v>47</v>
      </c>
      <c r="F133" s="63">
        <v>2201.18</v>
      </c>
      <c r="G133" s="46"/>
      <c r="H133" s="40"/>
      <c r="I133" s="41" t="s">
        <v>33</v>
      </c>
      <c r="J133" s="42">
        <f t="shared" si="4"/>
        <v>1</v>
      </c>
      <c r="K133" s="40" t="s">
        <v>34</v>
      </c>
      <c r="L133" s="40" t="s">
        <v>4</v>
      </c>
      <c r="M133" s="43"/>
      <c r="N133" s="52"/>
      <c r="O133" s="52"/>
      <c r="P133" s="53"/>
      <c r="Q133" s="52"/>
      <c r="R133" s="52"/>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5">
        <f t="shared" si="5"/>
        <v>2201.18</v>
      </c>
      <c r="BB133" s="54">
        <f t="shared" si="6"/>
        <v>2201.18</v>
      </c>
      <c r="BC133" s="59" t="str">
        <f t="shared" si="7"/>
        <v>INR  Two Thousand Two Hundred &amp; One  and Paise Eighteen Only</v>
      </c>
      <c r="IA133" s="21">
        <v>12.02</v>
      </c>
      <c r="IB133" s="21" t="s">
        <v>166</v>
      </c>
      <c r="ID133" s="21">
        <v>1</v>
      </c>
      <c r="IE133" s="22" t="s">
        <v>47</v>
      </c>
      <c r="IF133" s="22"/>
      <c r="IG133" s="22"/>
      <c r="IH133" s="22"/>
      <c r="II133" s="22"/>
    </row>
    <row r="134" spans="1:243" s="21" customFormat="1" ht="47.25">
      <c r="A134" s="60">
        <v>12.03</v>
      </c>
      <c r="B134" s="61" t="s">
        <v>167</v>
      </c>
      <c r="C134" s="34"/>
      <c r="D134" s="70"/>
      <c r="E134" s="70"/>
      <c r="F134" s="70"/>
      <c r="G134" s="70"/>
      <c r="H134" s="70"/>
      <c r="I134" s="70"/>
      <c r="J134" s="70"/>
      <c r="K134" s="70"/>
      <c r="L134" s="70"/>
      <c r="M134" s="70"/>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IA134" s="21">
        <v>12.03</v>
      </c>
      <c r="IB134" s="21" t="s">
        <v>167</v>
      </c>
      <c r="IE134" s="22"/>
      <c r="IF134" s="22"/>
      <c r="IG134" s="22"/>
      <c r="IH134" s="22"/>
      <c r="II134" s="22"/>
    </row>
    <row r="135" spans="1:243" s="21" customFormat="1" ht="15.75">
      <c r="A135" s="60">
        <v>12.04</v>
      </c>
      <c r="B135" s="61" t="s">
        <v>168</v>
      </c>
      <c r="C135" s="34"/>
      <c r="D135" s="70"/>
      <c r="E135" s="70"/>
      <c r="F135" s="70"/>
      <c r="G135" s="70"/>
      <c r="H135" s="70"/>
      <c r="I135" s="70"/>
      <c r="J135" s="70"/>
      <c r="K135" s="70"/>
      <c r="L135" s="70"/>
      <c r="M135" s="70"/>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c r="BB135" s="71"/>
      <c r="BC135" s="71"/>
      <c r="IA135" s="21">
        <v>12.04</v>
      </c>
      <c r="IB135" s="21" t="s">
        <v>168</v>
      </c>
      <c r="IE135" s="22"/>
      <c r="IF135" s="22"/>
      <c r="IG135" s="22"/>
      <c r="IH135" s="22"/>
      <c r="II135" s="22"/>
    </row>
    <row r="136" spans="1:243" s="21" customFormat="1" ht="28.5">
      <c r="A136" s="60">
        <v>12.05</v>
      </c>
      <c r="B136" s="61" t="s">
        <v>169</v>
      </c>
      <c r="C136" s="34"/>
      <c r="D136" s="34">
        <v>2</v>
      </c>
      <c r="E136" s="62" t="s">
        <v>47</v>
      </c>
      <c r="F136" s="63">
        <v>88.65</v>
      </c>
      <c r="G136" s="46"/>
      <c r="H136" s="40"/>
      <c r="I136" s="41" t="s">
        <v>33</v>
      </c>
      <c r="J136" s="42">
        <f t="shared" si="4"/>
        <v>1</v>
      </c>
      <c r="K136" s="40" t="s">
        <v>34</v>
      </c>
      <c r="L136" s="40" t="s">
        <v>4</v>
      </c>
      <c r="M136" s="43"/>
      <c r="N136" s="52"/>
      <c r="O136" s="52"/>
      <c r="P136" s="53"/>
      <c r="Q136" s="52"/>
      <c r="R136" s="52"/>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5">
        <f t="shared" si="5"/>
        <v>177.3</v>
      </c>
      <c r="BB136" s="54">
        <f t="shared" si="6"/>
        <v>177.3</v>
      </c>
      <c r="BC136" s="59" t="str">
        <f t="shared" si="7"/>
        <v>INR  One Hundred &amp; Seventy Seven  and Paise Thirty Only</v>
      </c>
      <c r="IA136" s="21">
        <v>12.05</v>
      </c>
      <c r="IB136" s="21" t="s">
        <v>169</v>
      </c>
      <c r="ID136" s="21">
        <v>2</v>
      </c>
      <c r="IE136" s="22" t="s">
        <v>47</v>
      </c>
      <c r="IF136" s="22"/>
      <c r="IG136" s="22"/>
      <c r="IH136" s="22"/>
      <c r="II136" s="22"/>
    </row>
    <row r="137" spans="1:243" s="21" customFormat="1" ht="94.5">
      <c r="A137" s="60">
        <v>12.06</v>
      </c>
      <c r="B137" s="61" t="s">
        <v>170</v>
      </c>
      <c r="C137" s="34"/>
      <c r="D137" s="34">
        <v>1</v>
      </c>
      <c r="E137" s="62" t="s">
        <v>47</v>
      </c>
      <c r="F137" s="63">
        <v>1124.99</v>
      </c>
      <c r="G137" s="46"/>
      <c r="H137" s="40"/>
      <c r="I137" s="41" t="s">
        <v>33</v>
      </c>
      <c r="J137" s="42">
        <f t="shared" si="4"/>
        <v>1</v>
      </c>
      <c r="K137" s="40" t="s">
        <v>34</v>
      </c>
      <c r="L137" s="40" t="s">
        <v>4</v>
      </c>
      <c r="M137" s="43"/>
      <c r="N137" s="52"/>
      <c r="O137" s="52"/>
      <c r="P137" s="53"/>
      <c r="Q137" s="52"/>
      <c r="R137" s="52"/>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5">
        <f t="shared" si="5"/>
        <v>1124.99</v>
      </c>
      <c r="BB137" s="54">
        <f t="shared" si="6"/>
        <v>1124.99</v>
      </c>
      <c r="BC137" s="59" t="str">
        <f t="shared" si="7"/>
        <v>INR  One Thousand One Hundred &amp; Twenty Four  and Paise Ninety Nine Only</v>
      </c>
      <c r="IA137" s="21">
        <v>12.06</v>
      </c>
      <c r="IB137" s="21" t="s">
        <v>170</v>
      </c>
      <c r="ID137" s="21">
        <v>1</v>
      </c>
      <c r="IE137" s="22" t="s">
        <v>47</v>
      </c>
      <c r="IF137" s="22"/>
      <c r="IG137" s="22"/>
      <c r="IH137" s="22"/>
      <c r="II137" s="22"/>
    </row>
    <row r="138" spans="1:243" s="21" customFormat="1" ht="15.75">
      <c r="A138" s="60">
        <v>13</v>
      </c>
      <c r="B138" s="61" t="s">
        <v>171</v>
      </c>
      <c r="C138" s="34"/>
      <c r="D138" s="70"/>
      <c r="E138" s="70"/>
      <c r="F138" s="70"/>
      <c r="G138" s="70"/>
      <c r="H138" s="70"/>
      <c r="I138" s="70"/>
      <c r="J138" s="70"/>
      <c r="K138" s="70"/>
      <c r="L138" s="70"/>
      <c r="M138" s="70"/>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c r="BB138" s="71"/>
      <c r="BC138" s="71"/>
      <c r="IA138" s="21">
        <v>13</v>
      </c>
      <c r="IB138" s="21" t="s">
        <v>171</v>
      </c>
      <c r="IE138" s="22"/>
      <c r="IF138" s="22"/>
      <c r="IG138" s="22"/>
      <c r="IH138" s="22"/>
      <c r="II138" s="22"/>
    </row>
    <row r="139" spans="1:243" s="21" customFormat="1" ht="110.25">
      <c r="A139" s="64">
        <v>13.01</v>
      </c>
      <c r="B139" s="61" t="s">
        <v>172</v>
      </c>
      <c r="C139" s="34"/>
      <c r="D139" s="70"/>
      <c r="E139" s="70"/>
      <c r="F139" s="70"/>
      <c r="G139" s="70"/>
      <c r="H139" s="70"/>
      <c r="I139" s="70"/>
      <c r="J139" s="70"/>
      <c r="K139" s="70"/>
      <c r="L139" s="70"/>
      <c r="M139" s="70"/>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c r="BB139" s="71"/>
      <c r="BC139" s="71"/>
      <c r="IA139" s="21">
        <v>13.01</v>
      </c>
      <c r="IB139" s="21" t="s">
        <v>172</v>
      </c>
      <c r="IE139" s="22"/>
      <c r="IF139" s="22"/>
      <c r="IG139" s="22"/>
      <c r="IH139" s="22"/>
      <c r="II139" s="22"/>
    </row>
    <row r="140" spans="1:243" s="21" customFormat="1" ht="42.75">
      <c r="A140" s="60">
        <v>13.02</v>
      </c>
      <c r="B140" s="61" t="s">
        <v>173</v>
      </c>
      <c r="C140" s="34"/>
      <c r="D140" s="34">
        <v>5</v>
      </c>
      <c r="E140" s="62" t="s">
        <v>44</v>
      </c>
      <c r="F140" s="63">
        <v>392.46</v>
      </c>
      <c r="G140" s="46"/>
      <c r="H140" s="40"/>
      <c r="I140" s="41" t="s">
        <v>33</v>
      </c>
      <c r="J140" s="42">
        <f t="shared" si="4"/>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 t="shared" si="5"/>
        <v>1962.3</v>
      </c>
      <c r="BB140" s="54">
        <f t="shared" si="6"/>
        <v>1962.3</v>
      </c>
      <c r="BC140" s="59" t="str">
        <f t="shared" si="7"/>
        <v>INR  One Thousand Nine Hundred &amp; Sixty Two  and Paise Thirty Only</v>
      </c>
      <c r="IA140" s="21">
        <v>13.02</v>
      </c>
      <c r="IB140" s="21" t="s">
        <v>173</v>
      </c>
      <c r="ID140" s="21">
        <v>5</v>
      </c>
      <c r="IE140" s="22" t="s">
        <v>44</v>
      </c>
      <c r="IF140" s="22"/>
      <c r="IG140" s="22"/>
      <c r="IH140" s="22"/>
      <c r="II140" s="22"/>
    </row>
    <row r="141" spans="1:243" s="21" customFormat="1" ht="31.5">
      <c r="A141" s="60">
        <v>13.03</v>
      </c>
      <c r="B141" s="61" t="s">
        <v>174</v>
      </c>
      <c r="C141" s="34"/>
      <c r="D141" s="70"/>
      <c r="E141" s="70"/>
      <c r="F141" s="70"/>
      <c r="G141" s="70"/>
      <c r="H141" s="70"/>
      <c r="I141" s="70"/>
      <c r="J141" s="70"/>
      <c r="K141" s="70"/>
      <c r="L141" s="70"/>
      <c r="M141" s="70"/>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c r="BB141" s="71"/>
      <c r="BC141" s="71"/>
      <c r="IA141" s="21">
        <v>13.03</v>
      </c>
      <c r="IB141" s="21" t="s">
        <v>174</v>
      </c>
      <c r="IE141" s="22"/>
      <c r="IF141" s="22"/>
      <c r="IG141" s="22"/>
      <c r="IH141" s="22"/>
      <c r="II141" s="22"/>
    </row>
    <row r="142" spans="1:243" s="21" customFormat="1" ht="15.75">
      <c r="A142" s="64">
        <v>13.04</v>
      </c>
      <c r="B142" s="61" t="s">
        <v>175</v>
      </c>
      <c r="C142" s="34"/>
      <c r="D142" s="70"/>
      <c r="E142" s="70"/>
      <c r="F142" s="70"/>
      <c r="G142" s="70"/>
      <c r="H142" s="70"/>
      <c r="I142" s="70"/>
      <c r="J142" s="70"/>
      <c r="K142" s="70"/>
      <c r="L142" s="70"/>
      <c r="M142" s="70"/>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c r="BB142" s="71"/>
      <c r="BC142" s="71"/>
      <c r="IA142" s="21">
        <v>13.04</v>
      </c>
      <c r="IB142" s="21" t="s">
        <v>175</v>
      </c>
      <c r="IE142" s="22"/>
      <c r="IF142" s="22"/>
      <c r="IG142" s="22"/>
      <c r="IH142" s="22"/>
      <c r="II142" s="22"/>
    </row>
    <row r="143" spans="1:243" s="21" customFormat="1" ht="28.5">
      <c r="A143" s="60">
        <v>13.05</v>
      </c>
      <c r="B143" s="61" t="s">
        <v>176</v>
      </c>
      <c r="C143" s="34"/>
      <c r="D143" s="34">
        <v>3</v>
      </c>
      <c r="E143" s="62" t="s">
        <v>47</v>
      </c>
      <c r="F143" s="63">
        <v>72.78</v>
      </c>
      <c r="G143" s="46"/>
      <c r="H143" s="40"/>
      <c r="I143" s="41" t="s">
        <v>33</v>
      </c>
      <c r="J143" s="42">
        <f t="shared" si="4"/>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 t="shared" si="5"/>
        <v>218.34</v>
      </c>
      <c r="BB143" s="54">
        <f t="shared" si="6"/>
        <v>218.34</v>
      </c>
      <c r="BC143" s="59" t="str">
        <f t="shared" si="7"/>
        <v>INR  Two Hundred &amp; Eighteen  and Paise Thirty Four Only</v>
      </c>
      <c r="IA143" s="21">
        <v>13.05</v>
      </c>
      <c r="IB143" s="21" t="s">
        <v>176</v>
      </c>
      <c r="ID143" s="21">
        <v>3</v>
      </c>
      <c r="IE143" s="22" t="s">
        <v>47</v>
      </c>
      <c r="IF143" s="22"/>
      <c r="IG143" s="22"/>
      <c r="IH143" s="22"/>
      <c r="II143" s="22"/>
    </row>
    <row r="144" spans="1:243" s="21" customFormat="1" ht="63">
      <c r="A144" s="60">
        <v>13.06</v>
      </c>
      <c r="B144" s="61" t="s">
        <v>177</v>
      </c>
      <c r="C144" s="34"/>
      <c r="D144" s="70"/>
      <c r="E144" s="70"/>
      <c r="F144" s="70"/>
      <c r="G144" s="70"/>
      <c r="H144" s="70"/>
      <c r="I144" s="70"/>
      <c r="J144" s="70"/>
      <c r="K144" s="70"/>
      <c r="L144" s="70"/>
      <c r="M144" s="70"/>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c r="BB144" s="71"/>
      <c r="BC144" s="71"/>
      <c r="IA144" s="21">
        <v>13.06</v>
      </c>
      <c r="IB144" s="21" t="s">
        <v>177</v>
      </c>
      <c r="IE144" s="22"/>
      <c r="IF144" s="22"/>
      <c r="IG144" s="22"/>
      <c r="IH144" s="22"/>
      <c r="II144" s="22"/>
    </row>
    <row r="145" spans="1:243" s="21" customFormat="1" ht="28.5">
      <c r="A145" s="64">
        <v>13.07</v>
      </c>
      <c r="B145" s="61" t="s">
        <v>176</v>
      </c>
      <c r="C145" s="34"/>
      <c r="D145" s="34">
        <v>1</v>
      </c>
      <c r="E145" s="62" t="s">
        <v>47</v>
      </c>
      <c r="F145" s="63">
        <v>206.71</v>
      </c>
      <c r="G145" s="46"/>
      <c r="H145" s="40"/>
      <c r="I145" s="41" t="s">
        <v>33</v>
      </c>
      <c r="J145" s="42">
        <f t="shared" si="4"/>
        <v>1</v>
      </c>
      <c r="K145" s="40" t="s">
        <v>34</v>
      </c>
      <c r="L145" s="40" t="s">
        <v>4</v>
      </c>
      <c r="M145" s="43"/>
      <c r="N145" s="52"/>
      <c r="O145" s="52"/>
      <c r="P145" s="53"/>
      <c r="Q145" s="52"/>
      <c r="R145" s="52"/>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5">
        <f t="shared" si="5"/>
        <v>206.71</v>
      </c>
      <c r="BB145" s="54">
        <f t="shared" si="6"/>
        <v>206.71</v>
      </c>
      <c r="BC145" s="59" t="str">
        <f t="shared" si="7"/>
        <v>INR  Two Hundred &amp; Six  and Paise Seventy One Only</v>
      </c>
      <c r="IA145" s="21">
        <v>13.07</v>
      </c>
      <c r="IB145" s="21" t="s">
        <v>176</v>
      </c>
      <c r="ID145" s="21">
        <v>1</v>
      </c>
      <c r="IE145" s="22" t="s">
        <v>47</v>
      </c>
      <c r="IF145" s="22"/>
      <c r="IG145" s="22"/>
      <c r="IH145" s="22"/>
      <c r="II145" s="22"/>
    </row>
    <row r="146" spans="1:243" s="21" customFormat="1" ht="47.25">
      <c r="A146" s="60">
        <v>13.08</v>
      </c>
      <c r="B146" s="61" t="s">
        <v>178</v>
      </c>
      <c r="C146" s="34"/>
      <c r="D146" s="70"/>
      <c r="E146" s="70"/>
      <c r="F146" s="70"/>
      <c r="G146" s="70"/>
      <c r="H146" s="70"/>
      <c r="I146" s="70"/>
      <c r="J146" s="70"/>
      <c r="K146" s="70"/>
      <c r="L146" s="70"/>
      <c r="M146" s="70"/>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c r="BB146" s="71"/>
      <c r="BC146" s="71"/>
      <c r="IA146" s="21">
        <v>13.08</v>
      </c>
      <c r="IB146" s="21" t="s">
        <v>178</v>
      </c>
      <c r="IE146" s="22"/>
      <c r="IF146" s="22"/>
      <c r="IG146" s="22"/>
      <c r="IH146" s="22"/>
      <c r="II146" s="22"/>
    </row>
    <row r="147" spans="1:243" s="21" customFormat="1" ht="28.5">
      <c r="A147" s="60">
        <v>13.09</v>
      </c>
      <c r="B147" s="61" t="s">
        <v>176</v>
      </c>
      <c r="C147" s="34"/>
      <c r="D147" s="34">
        <v>2</v>
      </c>
      <c r="E147" s="62" t="s">
        <v>47</v>
      </c>
      <c r="F147" s="63">
        <v>367.34</v>
      </c>
      <c r="G147" s="46"/>
      <c r="H147" s="40"/>
      <c r="I147" s="41" t="s">
        <v>33</v>
      </c>
      <c r="J147" s="42">
        <f t="shared" si="4"/>
        <v>1</v>
      </c>
      <c r="K147" s="40" t="s">
        <v>34</v>
      </c>
      <c r="L147" s="40" t="s">
        <v>4</v>
      </c>
      <c r="M147" s="43"/>
      <c r="N147" s="52"/>
      <c r="O147" s="52"/>
      <c r="P147" s="53"/>
      <c r="Q147" s="52"/>
      <c r="R147" s="52"/>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5">
        <f t="shared" si="5"/>
        <v>734.68</v>
      </c>
      <c r="BB147" s="54">
        <f t="shared" si="6"/>
        <v>734.68</v>
      </c>
      <c r="BC147" s="59" t="str">
        <f t="shared" si="7"/>
        <v>INR  Seven Hundred &amp; Thirty Four  and Paise Sixty Eight Only</v>
      </c>
      <c r="IA147" s="21">
        <v>13.09</v>
      </c>
      <c r="IB147" s="21" t="s">
        <v>176</v>
      </c>
      <c r="ID147" s="21">
        <v>2</v>
      </c>
      <c r="IE147" s="22" t="s">
        <v>47</v>
      </c>
      <c r="IF147" s="22"/>
      <c r="IG147" s="22"/>
      <c r="IH147" s="22"/>
      <c r="II147" s="22"/>
    </row>
    <row r="148" spans="1:243" s="21" customFormat="1" ht="63">
      <c r="A148" s="64">
        <v>13.1</v>
      </c>
      <c r="B148" s="61" t="s">
        <v>179</v>
      </c>
      <c r="C148" s="34"/>
      <c r="D148" s="70"/>
      <c r="E148" s="70"/>
      <c r="F148" s="70"/>
      <c r="G148" s="70"/>
      <c r="H148" s="70"/>
      <c r="I148" s="70"/>
      <c r="J148" s="70"/>
      <c r="K148" s="70"/>
      <c r="L148" s="70"/>
      <c r="M148" s="70"/>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c r="BB148" s="71"/>
      <c r="BC148" s="71"/>
      <c r="IA148" s="21">
        <v>13.1</v>
      </c>
      <c r="IB148" s="21" t="s">
        <v>179</v>
      </c>
      <c r="IE148" s="22"/>
      <c r="IF148" s="22"/>
      <c r="IG148" s="22"/>
      <c r="IH148" s="22"/>
      <c r="II148" s="22"/>
    </row>
    <row r="149" spans="1:243" s="21" customFormat="1" ht="42.75">
      <c r="A149" s="60">
        <v>13.11</v>
      </c>
      <c r="B149" s="61" t="s">
        <v>176</v>
      </c>
      <c r="C149" s="34"/>
      <c r="D149" s="34">
        <v>3</v>
      </c>
      <c r="E149" s="62" t="s">
        <v>47</v>
      </c>
      <c r="F149" s="63">
        <v>484.31</v>
      </c>
      <c r="G149" s="46"/>
      <c r="H149" s="40"/>
      <c r="I149" s="41" t="s">
        <v>33</v>
      </c>
      <c r="J149" s="42">
        <f t="shared" si="4"/>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 t="shared" si="5"/>
        <v>1452.93</v>
      </c>
      <c r="BB149" s="54">
        <f t="shared" si="6"/>
        <v>1452.93</v>
      </c>
      <c r="BC149" s="59" t="str">
        <f t="shared" si="7"/>
        <v>INR  One Thousand Four Hundred &amp; Fifty Two  and Paise Ninety Three Only</v>
      </c>
      <c r="IA149" s="21">
        <v>13.11</v>
      </c>
      <c r="IB149" s="21" t="s">
        <v>176</v>
      </c>
      <c r="ID149" s="21">
        <v>3</v>
      </c>
      <c r="IE149" s="22" t="s">
        <v>47</v>
      </c>
      <c r="IF149" s="22"/>
      <c r="IG149" s="22"/>
      <c r="IH149" s="22"/>
      <c r="II149" s="22"/>
    </row>
    <row r="150" spans="1:243" s="21" customFormat="1" ht="63">
      <c r="A150" s="60">
        <v>13.12</v>
      </c>
      <c r="B150" s="61" t="s">
        <v>180</v>
      </c>
      <c r="C150" s="34"/>
      <c r="D150" s="70"/>
      <c r="E150" s="70"/>
      <c r="F150" s="70"/>
      <c r="G150" s="70"/>
      <c r="H150" s="70"/>
      <c r="I150" s="70"/>
      <c r="J150" s="70"/>
      <c r="K150" s="70"/>
      <c r="L150" s="70"/>
      <c r="M150" s="70"/>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c r="BB150" s="71"/>
      <c r="BC150" s="71"/>
      <c r="IA150" s="21">
        <v>13.12</v>
      </c>
      <c r="IB150" s="21" t="s">
        <v>180</v>
      </c>
      <c r="IE150" s="22"/>
      <c r="IF150" s="22"/>
      <c r="IG150" s="22"/>
      <c r="IH150" s="22"/>
      <c r="II150" s="22"/>
    </row>
    <row r="151" spans="1:243" s="21" customFormat="1" ht="33" customHeight="1">
      <c r="A151" s="64">
        <v>13.13</v>
      </c>
      <c r="B151" s="61" t="s">
        <v>176</v>
      </c>
      <c r="C151" s="34"/>
      <c r="D151" s="34">
        <v>1</v>
      </c>
      <c r="E151" s="62" t="s">
        <v>47</v>
      </c>
      <c r="F151" s="63">
        <v>531.57</v>
      </c>
      <c r="G151" s="46"/>
      <c r="H151" s="40"/>
      <c r="I151" s="41" t="s">
        <v>33</v>
      </c>
      <c r="J151" s="42">
        <f t="shared" si="4"/>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 t="shared" si="5"/>
        <v>531.57</v>
      </c>
      <c r="BB151" s="54">
        <f t="shared" si="6"/>
        <v>531.57</v>
      </c>
      <c r="BC151" s="59" t="str">
        <f t="shared" si="7"/>
        <v>INR  Five Hundred &amp; Thirty One  and Paise Fifty Seven Only</v>
      </c>
      <c r="IA151" s="21">
        <v>13.13</v>
      </c>
      <c r="IB151" s="21" t="s">
        <v>176</v>
      </c>
      <c r="ID151" s="21">
        <v>1</v>
      </c>
      <c r="IE151" s="22" t="s">
        <v>47</v>
      </c>
      <c r="IF151" s="22"/>
      <c r="IG151" s="22"/>
      <c r="IH151" s="22"/>
      <c r="II151" s="22"/>
    </row>
    <row r="152" spans="1:243" s="21" customFormat="1" ht="63">
      <c r="A152" s="60">
        <v>13.14</v>
      </c>
      <c r="B152" s="61" t="s">
        <v>181</v>
      </c>
      <c r="C152" s="34"/>
      <c r="D152" s="70"/>
      <c r="E152" s="70"/>
      <c r="F152" s="70"/>
      <c r="G152" s="70"/>
      <c r="H152" s="70"/>
      <c r="I152" s="70"/>
      <c r="J152" s="70"/>
      <c r="K152" s="70"/>
      <c r="L152" s="70"/>
      <c r="M152" s="70"/>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c r="BB152" s="71"/>
      <c r="BC152" s="71"/>
      <c r="IA152" s="21">
        <v>13.14</v>
      </c>
      <c r="IB152" s="21" t="s">
        <v>181</v>
      </c>
      <c r="IE152" s="22"/>
      <c r="IF152" s="22"/>
      <c r="IG152" s="22"/>
      <c r="IH152" s="22"/>
      <c r="II152" s="22"/>
    </row>
    <row r="153" spans="1:243" s="21" customFormat="1" ht="42.75">
      <c r="A153" s="60">
        <v>13.15</v>
      </c>
      <c r="B153" s="61" t="s">
        <v>182</v>
      </c>
      <c r="C153" s="34"/>
      <c r="D153" s="34">
        <v>4</v>
      </c>
      <c r="E153" s="62" t="s">
        <v>47</v>
      </c>
      <c r="F153" s="63">
        <v>466.46</v>
      </c>
      <c r="G153" s="46"/>
      <c r="H153" s="40"/>
      <c r="I153" s="41" t="s">
        <v>33</v>
      </c>
      <c r="J153" s="42">
        <f aca="true" t="shared" si="8" ref="J152:J170">IF(I153="Less(-)",-1,1)</f>
        <v>1</v>
      </c>
      <c r="K153" s="40" t="s">
        <v>34</v>
      </c>
      <c r="L153" s="40" t="s">
        <v>4</v>
      </c>
      <c r="M153" s="43"/>
      <c r="N153" s="52"/>
      <c r="O153" s="52"/>
      <c r="P153" s="53"/>
      <c r="Q153" s="52"/>
      <c r="R153" s="52"/>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5">
        <f aca="true" t="shared" si="9" ref="BA152:BA170">total_amount_ba($B$2,$D$2,D153,F153,J153,K153,M153)</f>
        <v>1865.84</v>
      </c>
      <c r="BB153" s="54">
        <f aca="true" t="shared" si="10" ref="BB152:BB170">BA153+SUM(N153:AZ153)</f>
        <v>1865.84</v>
      </c>
      <c r="BC153" s="59" t="str">
        <f aca="true" t="shared" si="11" ref="BC152:BC170">SpellNumber(L153,BB153)</f>
        <v>INR  One Thousand Eight Hundred &amp; Sixty Five  and Paise Eighty Four Only</v>
      </c>
      <c r="IA153" s="21">
        <v>13.15</v>
      </c>
      <c r="IB153" s="21" t="s">
        <v>182</v>
      </c>
      <c r="ID153" s="21">
        <v>4</v>
      </c>
      <c r="IE153" s="22" t="s">
        <v>47</v>
      </c>
      <c r="IF153" s="22"/>
      <c r="IG153" s="22"/>
      <c r="IH153" s="22"/>
      <c r="II153" s="22"/>
    </row>
    <row r="154" spans="1:243" s="21" customFormat="1" ht="63">
      <c r="A154" s="64">
        <v>13.16</v>
      </c>
      <c r="B154" s="61" t="s">
        <v>183</v>
      </c>
      <c r="C154" s="34"/>
      <c r="D154" s="34">
        <v>15</v>
      </c>
      <c r="E154" s="62" t="s">
        <v>47</v>
      </c>
      <c r="F154" s="63">
        <v>53.7</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805.5</v>
      </c>
      <c r="BB154" s="54">
        <f t="shared" si="10"/>
        <v>805.5</v>
      </c>
      <c r="BC154" s="59" t="str">
        <f t="shared" si="11"/>
        <v>INR  Eight Hundred &amp; Five  and Paise Fifty Only</v>
      </c>
      <c r="IA154" s="21">
        <v>13.16</v>
      </c>
      <c r="IB154" s="21" t="s">
        <v>183</v>
      </c>
      <c r="ID154" s="21">
        <v>15</v>
      </c>
      <c r="IE154" s="22" t="s">
        <v>47</v>
      </c>
      <c r="IF154" s="22"/>
      <c r="IG154" s="22"/>
      <c r="IH154" s="22"/>
      <c r="II154" s="22"/>
    </row>
    <row r="155" spans="1:243" s="21" customFormat="1" ht="31.5">
      <c r="A155" s="60">
        <v>13.17</v>
      </c>
      <c r="B155" s="61" t="s">
        <v>184</v>
      </c>
      <c r="C155" s="34"/>
      <c r="D155" s="70"/>
      <c r="E155" s="70"/>
      <c r="F155" s="70"/>
      <c r="G155" s="70"/>
      <c r="H155" s="70"/>
      <c r="I155" s="70"/>
      <c r="J155" s="70"/>
      <c r="K155" s="70"/>
      <c r="L155" s="70"/>
      <c r="M155" s="70"/>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c r="BB155" s="71"/>
      <c r="BC155" s="71"/>
      <c r="IA155" s="21">
        <v>13.17</v>
      </c>
      <c r="IB155" s="21" t="s">
        <v>184</v>
      </c>
      <c r="IE155" s="22"/>
      <c r="IF155" s="22"/>
      <c r="IG155" s="22"/>
      <c r="IH155" s="22"/>
      <c r="II155" s="22"/>
    </row>
    <row r="156" spans="1:243" s="21" customFormat="1" ht="31.5">
      <c r="A156" s="60">
        <v>13.18</v>
      </c>
      <c r="B156" s="61" t="s">
        <v>185</v>
      </c>
      <c r="C156" s="34"/>
      <c r="D156" s="34">
        <v>3</v>
      </c>
      <c r="E156" s="62" t="s">
        <v>47</v>
      </c>
      <c r="F156" s="63">
        <v>286.94</v>
      </c>
      <c r="G156" s="46"/>
      <c r="H156" s="40"/>
      <c r="I156" s="41" t="s">
        <v>33</v>
      </c>
      <c r="J156" s="42">
        <f t="shared" si="8"/>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9"/>
        <v>860.82</v>
      </c>
      <c r="BB156" s="54">
        <f t="shared" si="10"/>
        <v>860.82</v>
      </c>
      <c r="BC156" s="59" t="str">
        <f t="shared" si="11"/>
        <v>INR  Eight Hundred &amp; Sixty  and Paise Eighty Two Only</v>
      </c>
      <c r="IA156" s="21">
        <v>13.18</v>
      </c>
      <c r="IB156" s="21" t="s">
        <v>185</v>
      </c>
      <c r="ID156" s="21">
        <v>3</v>
      </c>
      <c r="IE156" s="22" t="s">
        <v>47</v>
      </c>
      <c r="IF156" s="22"/>
      <c r="IG156" s="22"/>
      <c r="IH156" s="22"/>
      <c r="II156" s="22"/>
    </row>
    <row r="157" spans="1:243" s="21" customFormat="1" ht="63">
      <c r="A157" s="64">
        <v>13.19</v>
      </c>
      <c r="B157" s="61" t="s">
        <v>186</v>
      </c>
      <c r="C157" s="34"/>
      <c r="D157" s="34">
        <v>5</v>
      </c>
      <c r="E157" s="62" t="s">
        <v>44</v>
      </c>
      <c r="F157" s="63">
        <v>135.1</v>
      </c>
      <c r="G157" s="46"/>
      <c r="H157" s="40"/>
      <c r="I157" s="41" t="s">
        <v>33</v>
      </c>
      <c r="J157" s="42">
        <f t="shared" si="8"/>
        <v>1</v>
      </c>
      <c r="K157" s="40" t="s">
        <v>34</v>
      </c>
      <c r="L157" s="40" t="s">
        <v>4</v>
      </c>
      <c r="M157" s="43"/>
      <c r="N157" s="52"/>
      <c r="O157" s="52"/>
      <c r="P157" s="53"/>
      <c r="Q157" s="52"/>
      <c r="R157" s="52"/>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55">
        <f t="shared" si="9"/>
        <v>675.5</v>
      </c>
      <c r="BB157" s="54">
        <f t="shared" si="10"/>
        <v>675.5</v>
      </c>
      <c r="BC157" s="59" t="str">
        <f t="shared" si="11"/>
        <v>INR  Six Hundred &amp; Seventy Five  and Paise Fifty Only</v>
      </c>
      <c r="IA157" s="21">
        <v>13.19</v>
      </c>
      <c r="IB157" s="21" t="s">
        <v>186</v>
      </c>
      <c r="ID157" s="21">
        <v>5</v>
      </c>
      <c r="IE157" s="22" t="s">
        <v>44</v>
      </c>
      <c r="IF157" s="22"/>
      <c r="IG157" s="22"/>
      <c r="IH157" s="22"/>
      <c r="II157" s="22"/>
    </row>
    <row r="158" spans="1:243" s="21" customFormat="1" ht="15.75">
      <c r="A158" s="60">
        <v>14</v>
      </c>
      <c r="B158" s="61" t="s">
        <v>187</v>
      </c>
      <c r="C158" s="34"/>
      <c r="D158" s="70"/>
      <c r="E158" s="70"/>
      <c r="F158" s="70"/>
      <c r="G158" s="70"/>
      <c r="H158" s="70"/>
      <c r="I158" s="70"/>
      <c r="J158" s="70"/>
      <c r="K158" s="70"/>
      <c r="L158" s="70"/>
      <c r="M158" s="70"/>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c r="BB158" s="71"/>
      <c r="BC158" s="71"/>
      <c r="IA158" s="21">
        <v>14</v>
      </c>
      <c r="IB158" s="21" t="s">
        <v>187</v>
      </c>
      <c r="IE158" s="22"/>
      <c r="IF158" s="22"/>
      <c r="IG158" s="22"/>
      <c r="IH158" s="22"/>
      <c r="II158" s="22"/>
    </row>
    <row r="159" spans="1:243" s="21" customFormat="1" ht="189">
      <c r="A159" s="60">
        <v>14.01</v>
      </c>
      <c r="B159" s="61" t="s">
        <v>188</v>
      </c>
      <c r="C159" s="34"/>
      <c r="D159" s="70"/>
      <c r="E159" s="70"/>
      <c r="F159" s="70"/>
      <c r="G159" s="70"/>
      <c r="H159" s="70"/>
      <c r="I159" s="70"/>
      <c r="J159" s="70"/>
      <c r="K159" s="70"/>
      <c r="L159" s="70"/>
      <c r="M159" s="70"/>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c r="BB159" s="71"/>
      <c r="BC159" s="71"/>
      <c r="IA159" s="21">
        <v>14.01</v>
      </c>
      <c r="IB159" s="21" t="s">
        <v>188</v>
      </c>
      <c r="IE159" s="22"/>
      <c r="IF159" s="22"/>
      <c r="IG159" s="22"/>
      <c r="IH159" s="22"/>
      <c r="II159" s="22"/>
    </row>
    <row r="160" spans="1:243" s="21" customFormat="1" ht="30" customHeight="1">
      <c r="A160" s="60">
        <v>14.02</v>
      </c>
      <c r="B160" s="61" t="s">
        <v>189</v>
      </c>
      <c r="C160" s="34"/>
      <c r="D160" s="34">
        <v>1</v>
      </c>
      <c r="E160" s="62" t="s">
        <v>47</v>
      </c>
      <c r="F160" s="63">
        <v>546.69</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546.69</v>
      </c>
      <c r="BB160" s="54">
        <f t="shared" si="10"/>
        <v>546.69</v>
      </c>
      <c r="BC160" s="59" t="str">
        <f t="shared" si="11"/>
        <v>INR  Five Hundred &amp; Forty Six  and Paise Sixty Nine Only</v>
      </c>
      <c r="IA160" s="21">
        <v>14.02</v>
      </c>
      <c r="IB160" s="21" t="s">
        <v>189</v>
      </c>
      <c r="ID160" s="21">
        <v>1</v>
      </c>
      <c r="IE160" s="22" t="s">
        <v>47</v>
      </c>
      <c r="IF160" s="22"/>
      <c r="IG160" s="22"/>
      <c r="IH160" s="22"/>
      <c r="II160" s="22"/>
    </row>
    <row r="161" spans="1:243" s="21" customFormat="1" ht="31.5">
      <c r="A161" s="60">
        <v>15</v>
      </c>
      <c r="B161" s="61" t="s">
        <v>190</v>
      </c>
      <c r="C161" s="34"/>
      <c r="D161" s="70"/>
      <c r="E161" s="70"/>
      <c r="F161" s="70"/>
      <c r="G161" s="70"/>
      <c r="H161" s="70"/>
      <c r="I161" s="70"/>
      <c r="J161" s="70"/>
      <c r="K161" s="70"/>
      <c r="L161" s="70"/>
      <c r="M161" s="70"/>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c r="BB161" s="71"/>
      <c r="BC161" s="71"/>
      <c r="IA161" s="21">
        <v>15</v>
      </c>
      <c r="IB161" s="21" t="s">
        <v>190</v>
      </c>
      <c r="IE161" s="22"/>
      <c r="IF161" s="22"/>
      <c r="IG161" s="22"/>
      <c r="IH161" s="22"/>
      <c r="II161" s="22"/>
    </row>
    <row r="162" spans="1:243" s="21" customFormat="1" ht="94.5">
      <c r="A162" s="60">
        <v>15.01</v>
      </c>
      <c r="B162" s="61" t="s">
        <v>191</v>
      </c>
      <c r="C162" s="34"/>
      <c r="D162" s="70"/>
      <c r="E162" s="70"/>
      <c r="F162" s="70"/>
      <c r="G162" s="70"/>
      <c r="H162" s="70"/>
      <c r="I162" s="70"/>
      <c r="J162" s="70"/>
      <c r="K162" s="70"/>
      <c r="L162" s="70"/>
      <c r="M162" s="70"/>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c r="BB162" s="71"/>
      <c r="BC162" s="71"/>
      <c r="IA162" s="21">
        <v>15.01</v>
      </c>
      <c r="IB162" s="21" t="s">
        <v>191</v>
      </c>
      <c r="IE162" s="22"/>
      <c r="IF162" s="22"/>
      <c r="IG162" s="22"/>
      <c r="IH162" s="22"/>
      <c r="II162" s="22"/>
    </row>
    <row r="163" spans="1:243" s="21" customFormat="1" ht="47.25">
      <c r="A163" s="60">
        <v>15.02</v>
      </c>
      <c r="B163" s="61" t="s">
        <v>83</v>
      </c>
      <c r="C163" s="34"/>
      <c r="D163" s="34">
        <v>2</v>
      </c>
      <c r="E163" s="62" t="s">
        <v>43</v>
      </c>
      <c r="F163" s="63">
        <v>340.64</v>
      </c>
      <c r="G163" s="46"/>
      <c r="H163" s="40"/>
      <c r="I163" s="41" t="s">
        <v>33</v>
      </c>
      <c r="J163" s="42">
        <f t="shared" si="8"/>
        <v>1</v>
      </c>
      <c r="K163" s="40" t="s">
        <v>34</v>
      </c>
      <c r="L163" s="40" t="s">
        <v>4</v>
      </c>
      <c r="M163" s="43"/>
      <c r="N163" s="52"/>
      <c r="O163" s="52"/>
      <c r="P163" s="53"/>
      <c r="Q163" s="52"/>
      <c r="R163" s="52"/>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5">
        <f t="shared" si="9"/>
        <v>681.28</v>
      </c>
      <c r="BB163" s="54">
        <f t="shared" si="10"/>
        <v>681.28</v>
      </c>
      <c r="BC163" s="59" t="str">
        <f t="shared" si="11"/>
        <v>INR  Six Hundred &amp; Eighty One  and Paise Twenty Eight Only</v>
      </c>
      <c r="IA163" s="21">
        <v>15.02</v>
      </c>
      <c r="IB163" s="21" t="s">
        <v>83</v>
      </c>
      <c r="ID163" s="21">
        <v>2</v>
      </c>
      <c r="IE163" s="22" t="s">
        <v>43</v>
      </c>
      <c r="IF163" s="22"/>
      <c r="IG163" s="22"/>
      <c r="IH163" s="22"/>
      <c r="II163" s="22"/>
    </row>
    <row r="164" spans="1:243" s="21" customFormat="1" ht="15.75">
      <c r="A164" s="60">
        <v>16</v>
      </c>
      <c r="B164" s="61" t="s">
        <v>192</v>
      </c>
      <c r="C164" s="34"/>
      <c r="D164" s="70"/>
      <c r="E164" s="70"/>
      <c r="F164" s="70"/>
      <c r="G164" s="70"/>
      <c r="H164" s="70"/>
      <c r="I164" s="70"/>
      <c r="J164" s="70"/>
      <c r="K164" s="70"/>
      <c r="L164" s="70"/>
      <c r="M164" s="70"/>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c r="BB164" s="71"/>
      <c r="BC164" s="71"/>
      <c r="IA164" s="21">
        <v>16</v>
      </c>
      <c r="IB164" s="21" t="s">
        <v>192</v>
      </c>
      <c r="IE164" s="22"/>
      <c r="IF164" s="22"/>
      <c r="IG164" s="22"/>
      <c r="IH164" s="22"/>
      <c r="II164" s="22"/>
    </row>
    <row r="165" spans="1:243" s="21" customFormat="1" ht="130.5" customHeight="1">
      <c r="A165" s="60">
        <v>16.01</v>
      </c>
      <c r="B165" s="61" t="s">
        <v>193</v>
      </c>
      <c r="C165" s="34"/>
      <c r="D165" s="34">
        <v>6.5</v>
      </c>
      <c r="E165" s="62" t="s">
        <v>200</v>
      </c>
      <c r="F165" s="63">
        <v>4942.04</v>
      </c>
      <c r="G165" s="46"/>
      <c r="H165" s="40"/>
      <c r="I165" s="41" t="s">
        <v>33</v>
      </c>
      <c r="J165" s="42">
        <f t="shared" si="8"/>
        <v>1</v>
      </c>
      <c r="K165" s="40" t="s">
        <v>34</v>
      </c>
      <c r="L165" s="40" t="s">
        <v>4</v>
      </c>
      <c r="M165" s="43"/>
      <c r="N165" s="52"/>
      <c r="O165" s="52"/>
      <c r="P165" s="53"/>
      <c r="Q165" s="52"/>
      <c r="R165" s="52"/>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5">
        <f t="shared" si="9"/>
        <v>32123.26</v>
      </c>
      <c r="BB165" s="54">
        <f t="shared" si="10"/>
        <v>32123.26</v>
      </c>
      <c r="BC165" s="59" t="str">
        <f t="shared" si="11"/>
        <v>INR  Thirty Two Thousand One Hundred &amp; Twenty Three  and Paise Twenty Six Only</v>
      </c>
      <c r="IA165" s="21">
        <v>16.01</v>
      </c>
      <c r="IB165" s="75" t="s">
        <v>193</v>
      </c>
      <c r="ID165" s="21">
        <v>6.5</v>
      </c>
      <c r="IE165" s="22" t="s">
        <v>200</v>
      </c>
      <c r="IF165" s="22"/>
      <c r="IG165" s="22"/>
      <c r="IH165" s="22"/>
      <c r="II165" s="22"/>
    </row>
    <row r="166" spans="1:243" s="21" customFormat="1" ht="78.75">
      <c r="A166" s="60">
        <v>16.02</v>
      </c>
      <c r="B166" s="61" t="s">
        <v>194</v>
      </c>
      <c r="C166" s="34"/>
      <c r="D166" s="34">
        <v>1</v>
      </c>
      <c r="E166" s="62" t="s">
        <v>201</v>
      </c>
      <c r="F166" s="63">
        <v>422.32</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422.32</v>
      </c>
      <c r="BB166" s="54">
        <f t="shared" si="10"/>
        <v>422.32</v>
      </c>
      <c r="BC166" s="59" t="str">
        <f t="shared" si="11"/>
        <v>INR  Four Hundred &amp; Twenty Two  and Paise Thirty Two Only</v>
      </c>
      <c r="IA166" s="21">
        <v>16.02</v>
      </c>
      <c r="IB166" s="21" t="s">
        <v>194</v>
      </c>
      <c r="ID166" s="21">
        <v>1</v>
      </c>
      <c r="IE166" s="22" t="s">
        <v>201</v>
      </c>
      <c r="IF166" s="22"/>
      <c r="IG166" s="22"/>
      <c r="IH166" s="22"/>
      <c r="II166" s="22"/>
    </row>
    <row r="167" spans="1:243" s="21" customFormat="1" ht="50.25" customHeight="1">
      <c r="A167" s="60">
        <v>16.03</v>
      </c>
      <c r="B167" s="61" t="s">
        <v>195</v>
      </c>
      <c r="C167" s="34"/>
      <c r="D167" s="34">
        <v>3</v>
      </c>
      <c r="E167" s="62" t="s">
        <v>201</v>
      </c>
      <c r="F167" s="63">
        <v>58.66</v>
      </c>
      <c r="G167" s="46"/>
      <c r="H167" s="40"/>
      <c r="I167" s="41" t="s">
        <v>33</v>
      </c>
      <c r="J167" s="42">
        <f t="shared" si="8"/>
        <v>1</v>
      </c>
      <c r="K167" s="40" t="s">
        <v>34</v>
      </c>
      <c r="L167" s="40" t="s">
        <v>4</v>
      </c>
      <c r="M167" s="43"/>
      <c r="N167" s="52"/>
      <c r="O167" s="52"/>
      <c r="P167" s="53"/>
      <c r="Q167" s="52"/>
      <c r="R167" s="52"/>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5">
        <f t="shared" si="9"/>
        <v>175.98</v>
      </c>
      <c r="BB167" s="54">
        <f t="shared" si="10"/>
        <v>175.98</v>
      </c>
      <c r="BC167" s="59" t="str">
        <f t="shared" si="11"/>
        <v>INR  One Hundred &amp; Seventy Five  and Paise Ninety Eight Only</v>
      </c>
      <c r="IA167" s="21">
        <v>16.03</v>
      </c>
      <c r="IB167" s="21" t="s">
        <v>195</v>
      </c>
      <c r="ID167" s="21">
        <v>3</v>
      </c>
      <c r="IE167" s="22" t="s">
        <v>201</v>
      </c>
      <c r="IF167" s="22"/>
      <c r="IG167" s="22"/>
      <c r="IH167" s="22"/>
      <c r="II167" s="22"/>
    </row>
    <row r="168" spans="1:243" s="21" customFormat="1" ht="31.5">
      <c r="A168" s="60">
        <v>16.04</v>
      </c>
      <c r="B168" s="61" t="s">
        <v>196</v>
      </c>
      <c r="C168" s="34"/>
      <c r="D168" s="34">
        <v>10</v>
      </c>
      <c r="E168" s="62" t="s">
        <v>201</v>
      </c>
      <c r="F168" s="63">
        <v>29.33</v>
      </c>
      <c r="G168" s="46"/>
      <c r="H168" s="40"/>
      <c r="I168" s="41" t="s">
        <v>33</v>
      </c>
      <c r="J168" s="42">
        <f t="shared" si="8"/>
        <v>1</v>
      </c>
      <c r="K168" s="40" t="s">
        <v>34</v>
      </c>
      <c r="L168" s="40" t="s">
        <v>4</v>
      </c>
      <c r="M168" s="43"/>
      <c r="N168" s="52"/>
      <c r="O168" s="52"/>
      <c r="P168" s="53"/>
      <c r="Q168" s="52"/>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5">
        <f t="shared" si="9"/>
        <v>293.3</v>
      </c>
      <c r="BB168" s="54">
        <f t="shared" si="10"/>
        <v>293.3</v>
      </c>
      <c r="BC168" s="59" t="str">
        <f t="shared" si="11"/>
        <v>INR  Two Hundred &amp; Ninety Three  and Paise Thirty Only</v>
      </c>
      <c r="IA168" s="21">
        <v>16.04</v>
      </c>
      <c r="IB168" s="21" t="s">
        <v>196</v>
      </c>
      <c r="ID168" s="21">
        <v>10</v>
      </c>
      <c r="IE168" s="22" t="s">
        <v>201</v>
      </c>
      <c r="IF168" s="22"/>
      <c r="IG168" s="22"/>
      <c r="IH168" s="22"/>
      <c r="II168" s="22"/>
    </row>
    <row r="169" spans="1:243" s="21" customFormat="1" ht="63">
      <c r="A169" s="60">
        <v>16.05</v>
      </c>
      <c r="B169" s="61" t="s">
        <v>197</v>
      </c>
      <c r="C169" s="34"/>
      <c r="D169" s="34">
        <v>1</v>
      </c>
      <c r="E169" s="62" t="s">
        <v>201</v>
      </c>
      <c r="F169" s="63">
        <v>504.44</v>
      </c>
      <c r="G169" s="46"/>
      <c r="H169" s="40"/>
      <c r="I169" s="41" t="s">
        <v>33</v>
      </c>
      <c r="J169" s="42">
        <f t="shared" si="8"/>
        <v>1</v>
      </c>
      <c r="K169" s="40" t="s">
        <v>34</v>
      </c>
      <c r="L169" s="40" t="s">
        <v>4</v>
      </c>
      <c r="M169" s="43"/>
      <c r="N169" s="52"/>
      <c r="O169" s="52"/>
      <c r="P169" s="53"/>
      <c r="Q169" s="52"/>
      <c r="R169" s="52"/>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5">
        <f t="shared" si="9"/>
        <v>504.44</v>
      </c>
      <c r="BB169" s="54">
        <f t="shared" si="10"/>
        <v>504.44</v>
      </c>
      <c r="BC169" s="59" t="str">
        <f t="shared" si="11"/>
        <v>INR  Five Hundred &amp; Four  and Paise Forty Four Only</v>
      </c>
      <c r="IA169" s="21">
        <v>16.05</v>
      </c>
      <c r="IB169" s="21" t="s">
        <v>197</v>
      </c>
      <c r="ID169" s="21">
        <v>1</v>
      </c>
      <c r="IE169" s="22" t="s">
        <v>201</v>
      </c>
      <c r="IF169" s="22"/>
      <c r="IG169" s="22"/>
      <c r="IH169" s="22"/>
      <c r="II169" s="22"/>
    </row>
    <row r="170" spans="1:243" s="21" customFormat="1" ht="130.5" customHeight="1">
      <c r="A170" s="60">
        <v>16.06</v>
      </c>
      <c r="B170" s="61" t="s">
        <v>198</v>
      </c>
      <c r="C170" s="34"/>
      <c r="D170" s="34">
        <v>2</v>
      </c>
      <c r="E170" s="62" t="s">
        <v>199</v>
      </c>
      <c r="F170" s="63">
        <v>1945.33</v>
      </c>
      <c r="G170" s="46"/>
      <c r="H170" s="40"/>
      <c r="I170" s="41" t="s">
        <v>33</v>
      </c>
      <c r="J170" s="42">
        <f t="shared" si="8"/>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9"/>
        <v>3890.66</v>
      </c>
      <c r="BB170" s="54">
        <f t="shared" si="10"/>
        <v>3890.66</v>
      </c>
      <c r="BC170" s="59" t="str">
        <f t="shared" si="11"/>
        <v>INR  Three Thousand Eight Hundred &amp; Ninety  and Paise Sixty Six Only</v>
      </c>
      <c r="IA170" s="21">
        <v>16.06</v>
      </c>
      <c r="IB170" s="75" t="s">
        <v>198</v>
      </c>
      <c r="ID170" s="21">
        <v>2</v>
      </c>
      <c r="IE170" s="22" t="s">
        <v>199</v>
      </c>
      <c r="IF170" s="22"/>
      <c r="IG170" s="22"/>
      <c r="IH170" s="22"/>
      <c r="II170" s="22"/>
    </row>
    <row r="171" spans="1:55" ht="42.75">
      <c r="A171" s="47" t="s">
        <v>35</v>
      </c>
      <c r="B171" s="48"/>
      <c r="C171" s="49"/>
      <c r="D171" s="35"/>
      <c r="E171" s="35"/>
      <c r="F171" s="35"/>
      <c r="G171" s="35"/>
      <c r="H171" s="50"/>
      <c r="I171" s="50"/>
      <c r="J171" s="50"/>
      <c r="K171" s="50"/>
      <c r="L171" s="5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58">
        <f>SUM(BA13:BA170)</f>
        <v>314743.31</v>
      </c>
      <c r="BB171" s="58">
        <f>SUM(BB13:BB170)</f>
        <v>314743.31</v>
      </c>
      <c r="BC171" s="59" t="str">
        <f>SpellNumber($E$2,BB171)</f>
        <v>INR  Three Lakh Fourteen Thousand Seven Hundred &amp; Forty Three  and Paise Thirty One Only</v>
      </c>
    </row>
    <row r="172" spans="1:55" ht="46.5" customHeight="1">
      <c r="A172" s="24" t="s">
        <v>36</v>
      </c>
      <c r="B172" s="25"/>
      <c r="C172" s="26"/>
      <c r="D172" s="27"/>
      <c r="E172" s="36" t="s">
        <v>45</v>
      </c>
      <c r="F172" s="37"/>
      <c r="G172" s="28"/>
      <c r="H172" s="29"/>
      <c r="I172" s="29"/>
      <c r="J172" s="29"/>
      <c r="K172" s="30"/>
      <c r="L172" s="31"/>
      <c r="M172" s="32"/>
      <c r="N172" s="33"/>
      <c r="O172" s="21"/>
      <c r="P172" s="21"/>
      <c r="Q172" s="21"/>
      <c r="R172" s="21"/>
      <c r="S172" s="21"/>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56">
        <f>IF(ISBLANK(F172),0,IF(E172="Excess (+)",ROUND(BA171+(BA171*F172),2),IF(E172="Less (-)",ROUND(BA171+(BA171*F172*(-1)),2),IF(E172="At Par",BA171,0))))</f>
        <v>0</v>
      </c>
      <c r="BB172" s="57">
        <f>ROUND(BA172,0)</f>
        <v>0</v>
      </c>
      <c r="BC172" s="39" t="str">
        <f>SpellNumber($E$2,BB172)</f>
        <v>INR Zero Only</v>
      </c>
    </row>
    <row r="173" spans="1:55" ht="45.75" customHeight="1">
      <c r="A173" s="23" t="s">
        <v>37</v>
      </c>
      <c r="B173" s="23"/>
      <c r="C173" s="65" t="str">
        <f>SpellNumber($E$2,BB172)</f>
        <v>INR Zero Only</v>
      </c>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row>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4" ht="15"/>
    <row r="1845" ht="15"/>
    <row r="1846" ht="15"/>
    <row r="1847" ht="15"/>
    <row r="1848" ht="15"/>
    <row r="1849" ht="15"/>
    <row r="1850" ht="15"/>
    <row r="1851" ht="15"/>
    <row r="1852" ht="15"/>
    <row r="1853" ht="15"/>
    <row r="1854" ht="15"/>
    <row r="1855" ht="15"/>
    <row r="1856" ht="15"/>
    <row r="1857" ht="15"/>
    <row r="1858" ht="15"/>
    <row r="1861" ht="15"/>
    <row r="1862" ht="15"/>
    <row r="1863" ht="15"/>
    <row r="1864" ht="15"/>
    <row r="1865" ht="15"/>
    <row r="1866" ht="15"/>
    <row r="1867" ht="15"/>
    <row r="1868" ht="15"/>
    <row r="1870" ht="15"/>
    <row r="1872" ht="15"/>
    <row r="1873" ht="15"/>
    <row r="1874" ht="15"/>
    <row r="1875" ht="15"/>
    <row r="1876" ht="15"/>
    <row r="1877" ht="15"/>
    <row r="1878" ht="15"/>
    <row r="1880" ht="15"/>
    <row r="1881" ht="15"/>
    <row r="1882" ht="15"/>
    <row r="1883" ht="15"/>
    <row r="1884" ht="15"/>
    <row r="1885" ht="15"/>
    <row r="1886" ht="15"/>
    <row r="1887" ht="15"/>
    <row r="1889" ht="15"/>
    <row r="1890" ht="15"/>
    <row r="1891" ht="15"/>
    <row r="1893" ht="15"/>
    <row r="1894" ht="15"/>
    <row r="1895" ht="15"/>
    <row r="1896" ht="15"/>
    <row r="1897" ht="15"/>
    <row r="1899" ht="15"/>
    <row r="1900" ht="15"/>
    <row r="1901" ht="15"/>
    <row r="1903" ht="15"/>
    <row r="1904" ht="15"/>
    <row r="1905" ht="15"/>
    <row r="1906" ht="15"/>
    <row r="1908" ht="15"/>
    <row r="1909" ht="15"/>
    <row r="1910" ht="15"/>
    <row r="1911" ht="15"/>
    <row r="1912" ht="15"/>
    <row r="1914" ht="15"/>
    <row r="1915" ht="15"/>
    <row r="1917" ht="15"/>
    <row r="1918" ht="15"/>
    <row r="1919" ht="15"/>
    <row r="1920" ht="15"/>
    <row r="1922" ht="15"/>
    <row r="1924" ht="15"/>
    <row r="1925" ht="15"/>
    <row r="1926" ht="15"/>
    <row r="1927" ht="15"/>
    <row r="1928" ht="15"/>
    <row r="1930" ht="15"/>
    <row r="1931" ht="15"/>
    <row r="1932" ht="15"/>
    <row r="1933" ht="15"/>
    <row r="1934" ht="15"/>
    <row r="1935" ht="15"/>
    <row r="1936" ht="15"/>
    <row r="1937" ht="15"/>
    <row r="1938" ht="15"/>
    <row r="1939" ht="15"/>
    <row r="1940" ht="15"/>
    <row r="1941" ht="15"/>
    <row r="1943" ht="15"/>
    <row r="1944" ht="15"/>
    <row r="1945" ht="15"/>
    <row r="1946" ht="15"/>
    <row r="1947" ht="15"/>
    <row r="1949" ht="15"/>
    <row r="1951" ht="15"/>
    <row r="1952" ht="15"/>
    <row r="1953" ht="15"/>
    <row r="1954" ht="15"/>
    <row r="1955" ht="15"/>
    <row r="1956" ht="15"/>
    <row r="1957" ht="15"/>
    <row r="1958" ht="15"/>
    <row r="1960" ht="15"/>
    <row r="1961" ht="15"/>
    <row r="1962" ht="15"/>
    <row r="1964" ht="15"/>
    <row r="1965" ht="15"/>
    <row r="1966" ht="15"/>
    <row r="1968" ht="15"/>
  </sheetData>
  <sheetProtection password="8F23" sheet="1"/>
  <mergeCells count="85">
    <mergeCell ref="D131:BC131"/>
    <mergeCell ref="D64:BC64"/>
    <mergeCell ref="D14:BC14"/>
    <mergeCell ref="D65:BC65"/>
    <mergeCell ref="D112:BC112"/>
    <mergeCell ref="D111:BC111"/>
    <mergeCell ref="D121:BC121"/>
    <mergeCell ref="D123:BC123"/>
    <mergeCell ref="D155:BC155"/>
    <mergeCell ref="D158:BC158"/>
    <mergeCell ref="D159:BC159"/>
    <mergeCell ref="D164:BC164"/>
    <mergeCell ref="D162:BC162"/>
    <mergeCell ref="D161:BC161"/>
    <mergeCell ref="D142:BC142"/>
    <mergeCell ref="D144:BC144"/>
    <mergeCell ref="D146:BC146"/>
    <mergeCell ref="D148:BC148"/>
    <mergeCell ref="D150:BC150"/>
    <mergeCell ref="D152:BC152"/>
    <mergeCell ref="D132:BC132"/>
    <mergeCell ref="D134:BC134"/>
    <mergeCell ref="D135:BC135"/>
    <mergeCell ref="D138:BC138"/>
    <mergeCell ref="D139:BC139"/>
    <mergeCell ref="D141:BC141"/>
    <mergeCell ref="D106:BC106"/>
    <mergeCell ref="D108:BC108"/>
    <mergeCell ref="D117:BC117"/>
    <mergeCell ref="D119:BC119"/>
    <mergeCell ref="D127:BC127"/>
    <mergeCell ref="D128:BC128"/>
    <mergeCell ref="D91:BC91"/>
    <mergeCell ref="D93:BC93"/>
    <mergeCell ref="D96:BC96"/>
    <mergeCell ref="D98:BC98"/>
    <mergeCell ref="D101:BC101"/>
    <mergeCell ref="D105:BC105"/>
    <mergeCell ref="D103:BC103"/>
    <mergeCell ref="D80:BC80"/>
    <mergeCell ref="D81:BC81"/>
    <mergeCell ref="D83:BC83"/>
    <mergeCell ref="D85:BC85"/>
    <mergeCell ref="D87:BC87"/>
    <mergeCell ref="D89:BC89"/>
    <mergeCell ref="D68:BC68"/>
    <mergeCell ref="D70:BC70"/>
    <mergeCell ref="D72:BC72"/>
    <mergeCell ref="D74:BC74"/>
    <mergeCell ref="D75:BC75"/>
    <mergeCell ref="D77:BC77"/>
    <mergeCell ref="D52:BC52"/>
    <mergeCell ref="D55:BC55"/>
    <mergeCell ref="D58:BC58"/>
    <mergeCell ref="D60:BC60"/>
    <mergeCell ref="D62:BC62"/>
    <mergeCell ref="D66:BC66"/>
    <mergeCell ref="D40:BC40"/>
    <mergeCell ref="D42:BC42"/>
    <mergeCell ref="D44:BC44"/>
    <mergeCell ref="D46:BC46"/>
    <mergeCell ref="D48:BC48"/>
    <mergeCell ref="D50:BC50"/>
    <mergeCell ref="D31:BC31"/>
    <mergeCell ref="D32:BC32"/>
    <mergeCell ref="D33:BC33"/>
    <mergeCell ref="D38:BC38"/>
    <mergeCell ref="D35:BC35"/>
    <mergeCell ref="D39:BC39"/>
    <mergeCell ref="D19:BC19"/>
    <mergeCell ref="D21:BC21"/>
    <mergeCell ref="D23:BC23"/>
    <mergeCell ref="D25:BC25"/>
    <mergeCell ref="D26:BC26"/>
    <mergeCell ref="D28:BC28"/>
    <mergeCell ref="C173:BC173"/>
    <mergeCell ref="A1:L1"/>
    <mergeCell ref="A4:BC4"/>
    <mergeCell ref="A5:BC5"/>
    <mergeCell ref="A6:BC6"/>
    <mergeCell ref="A7:BC7"/>
    <mergeCell ref="A9:BC9"/>
    <mergeCell ref="D13:BC13"/>
    <mergeCell ref="B8:BC8"/>
    <mergeCell ref="D17:BC17"/>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72">
      <formula1>IF(E172="Select",-1,IF(E172="At Par",0,0))</formula1>
      <formula2>IF(E172="Select",-1,IF(E172="At Par",0,0.99))</formula2>
    </dataValidation>
    <dataValidation type="list" allowBlank="1" showErrorMessage="1" sqref="E17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2">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72">
      <formula1>0</formula1>
      <formula2>IF(#REF!&lt;&gt;"Select",99.9,0)</formula2>
    </dataValidation>
    <dataValidation allowBlank="1" showInputMessage="1" showErrorMessage="1" promptTitle="Units" prompt="Please enter Units in text" sqref="D160:E160 D18:E18 D20:E20 D22:E22 D24:E24 D27:E27 D29:E30 D36:E37 D34:E34 D41:E41 D43:E43 D45:E45 D47:E47 D49:E49 D51:E51 D53:E54 D56:E57 D59:E59 D61:E61 D15:E16 D67:E67 D69:E69 D71:E71 D73:E73 D76:E76 D78:E79 D82:E82 D84:E84 D86:E86 D88:E88 D90:E90 D92:E92 D94:E95 D97:E97 D99:E100 D104:E104 D102:E102 D107:E107 D129:E130 D118:E118 D109:E110 D124:E126 D133:E133 D136:E137 D140:E140 D143:E143 D145:E145 D147:E147 D149:E149 D151:E151 D153:E154 D156:E157 D165:E170 D163:E163 D113:E116 D120:E120 D122:E122 D63:E63">
      <formula1>0</formula1>
      <formula2>0</formula2>
    </dataValidation>
    <dataValidation type="decimal" allowBlank="1" showInputMessage="1" showErrorMessage="1" promptTitle="Quantity" prompt="Please enter the Quantity for this item. " errorTitle="Invalid Entry" error="Only Numeric Values are allowed. " sqref="F160 F18 F20 F22 F24 F27 F29:F30 F36:F37 F34 F41 F43 F45 F47 F49 F51 F53:F54 F56:F57 F59 F61 F15:F16 F67 F69 F71 F73 F76 F78:F79 F82 F84 F86 F88 F90 F92 F94:F95 F97 F99:F100 F104 F102 F107 F129:F130 F118 F109:F110 F124:F126 F133 F136:F137 F140 F143 F145 F147 F149 F151 F153:F154 F156:F157 F165:F170 F163 F113:F116 F120 F122 F63">
      <formula1>0</formula1>
      <formula2>999999999999999</formula2>
    </dataValidation>
    <dataValidation type="list" allowBlank="1" showErrorMessage="1" sqref="D13:D14 K160 D17 K18 D19 K20 D21 K22 D23 K24 D25:D26 K27 D28 K29:K30 D31:D33 D38:D40 D35 K34 K36:K37 K41 D42 K43 D44 K45 D46 K47 D48 K49 D50 K51 D52 K53:K54 D55 K56:K57 D58 K59 D60 K61 D62 K15:K16 D64:D66 K67 D68 K69 D70 K71 D72 K73 D74:D75 K76 D77 K78:K79 D80:D81 K82 D83 K84 D85 K86 D87 K88 D89 K90 D91 K92 D93 K94:K95 D96 K97 D98 K99:K100 D101 D105:D106 D103 K102 K104 K107 D108 K129:K130 D117 K118 D119 K109:K110 D127:D128 D123 D131:D132 K133 D134:D135 K136:K137 D138:D139 K140 D141:D142 K143 D144 K145 D146 K147 D148 K149 D150 K151">
      <formula1>"Partial Conversion,Full Conversion"</formula1>
      <formula2>0</formula2>
    </dataValidation>
    <dataValidation type="list" allowBlank="1" showErrorMessage="1" sqref="D152 K153:K154 D155 K156:K157 D158:D159 D164 K165:K170 D161:D162 K163 D111:D112 K113:K116 K120 D121 K122 K124:K126 K6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60:H160 G18:H18 G20:H20 G22:H22 G24:H24 G27:H27 G29:H30 G36:H37 G34:H34 G41:H41 G43:H43 G45:H45 G47:H47 G49:H49 G51:H51 G53:H54 G56:H57 G59:H59 G61:H61 G15:H16 G67:H67 G69:H69 G71:H71 G73:H73 G76:H76 G78:H79 G82:H82 G84:H84 G86:H86 G88:H88 G90:H90 G92:H92 G94:H95 G97:H97 G99:H100 G104:H104 G102:H102 G107:H107 G129:H130 G118:H118 G109:H110 G124:H126 G133:H133 G136:H137 G140:H140 G143:H143 G145:H145 G147:H147 G149:H149 G151:H151 G153:H154 G156:H157 G165:H170 G163:H163 G113:H116 G120:H120 G122:H122 G63:H63">
      <formula1>0</formula1>
      <formula2>999999999999999</formula2>
    </dataValidation>
    <dataValidation allowBlank="1" showInputMessage="1" showErrorMessage="1" promptTitle="Addition / Deduction" prompt="Please Choose the correct One" sqref="J160 J18 J20 J22 J24 J27 J29:J30 J36:J37 J34 J41 J43 J45 J47 J49 J51 J53:J54 J56:J57 J59 J61 J15:J16 J67 J69 J71 J73 J76 J78:J79 J82 J84 J86 J88 J90 J92 J94:J95 J97 J99:J100 J104 J102 J107 J129:J130 J118 J109:J110 J124:J126 J133 J136:J137 J140 J143 J145 J147 J149 J151 J153:J154 J156:J157 J165:J170 J163 J113:J116 J120 J122 J63">
      <formula1>0</formula1>
      <formula2>0</formula2>
    </dataValidation>
    <dataValidation type="list" showErrorMessage="1" sqref="I160 I18 I20 I22 I24 I27 I29:I30 I36:I37 I34 I41 I43 I45 I47 I49 I51 I53:I54 I56:I57 I59 I61 I15:I16 I67 I69 I71 I73 I76 I78:I79 I82 I84 I86 I88 I90 I92 I94:I95 I97 I99:I100 I104 I102 I107 I129:I130 I118 I109:I110 I124:I126 I133 I136:I137 I140 I143 I145 I147 I149 I151 I153:I154 I156:I157 I165:I170 I163 I113:I116 I120 I122 I6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0:O160 N18:O18 N20:O20 N22:O22 N24:O24 N27:O27 N29:O30 N36:O37 N34:O34 N41:O41 N43:O43 N45:O45 N47:O47 N49:O49 N51:O51 N53:O54 N56:O57 N59:O59 N61:O61 N15:O16 N67:O67 N69:O69 N71:O71 N73:O73 N76:O76 N78:O79 N82:O82 N84:O84 N86:O86 N88:O88 N90:O90 N92:O92 N94:O95 N97:O97 N99:O100 N104:O104 N102:O102 N107:O107 N129:O130 N118:O118 N109:O110 N124:O126 N133:O133 N136:O137 N140:O140 N143:O143 N145:O145 N147:O147 N149:O149 N151:O151 N153:O154 N156:O157 N165:O170 N163:O163 N113:O116 N120:O120 N122:O122 N6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0 R18 R20 R22 R24 R27 R29:R30 R36:R37 R34 R41 R43 R45 R47 R49 R51 R53:R54 R56:R57 R59 R61 R15:R16 R67 R69 R71 R73 R76 R78:R79 R82 R84 R86 R88 R90 R92 R94:R95 R97 R99:R100 R104 R102 R107 R129:R130 R118 R109:R110 R124:R126 R133 R136:R137 R140 R143 R145 R147 R149 R151 R153:R154 R156:R157 R165:R170 R163 R113:R116 R120 R122 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0 Q18 Q20 Q22 Q24 Q27 Q29:Q30 Q36:Q37 Q34 Q41 Q43 Q45 Q47 Q49 Q51 Q53:Q54 Q56:Q57 Q59 Q61 Q15:Q16 Q67 Q69 Q71 Q73 Q76 Q78:Q79 Q82 Q84 Q86 Q88 Q90 Q92 Q94:Q95 Q97 Q99:Q100 Q104 Q102 Q107 Q129:Q130 Q118 Q109:Q110 Q124:Q126 Q133 Q136:Q137 Q140 Q143 Q145 Q147 Q149 Q151 Q153:Q154 Q156:Q157 Q165:Q170 Q163 Q113:Q116 Q120 Q122 Q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0 M18 M20 M22 M24 M27 M29:M30 M36:M37 M34 M41 M43 M45 M47 M49 M51 M53:M54 M56:M57 M59 M61 M15:M16 M67 M69 M71 M73 M76 M78:M79 M82 M84 M86 M88 M90 M92 M94:M95 M97 M99:M100 M104 M102 M107 M129:M130 M118 M109:M110 M124:M126 M133 M136:M137 M140 M143 M145 M147 M149 M151 M153:M154 M156:M157 M165:M170 M163 M113:M116 M120 M122 M63">
      <formula1>0</formula1>
      <formula2>999999999999999</formula2>
    </dataValidation>
    <dataValidation type="list" allowBlank="1" showInputMessage="1" showErrorMessage="1" sqref="L16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70 L169">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70">
      <formula1>0</formula1>
      <formula2>0</formula2>
    </dataValidation>
    <dataValidation type="decimal" allowBlank="1" showErrorMessage="1" errorTitle="Invalid Entry" error="Only Numeric Values are allowed. " sqref="A13:A170">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3" t="s">
        <v>38</v>
      </c>
      <c r="F6" s="73"/>
      <c r="G6" s="73"/>
      <c r="H6" s="73"/>
      <c r="I6" s="73"/>
      <c r="J6" s="73"/>
      <c r="K6" s="73"/>
    </row>
    <row r="7" spans="5:11" ht="14.25">
      <c r="E7" s="74"/>
      <c r="F7" s="74"/>
      <c r="G7" s="74"/>
      <c r="H7" s="74"/>
      <c r="I7" s="74"/>
      <c r="J7" s="74"/>
      <c r="K7" s="74"/>
    </row>
    <row r="8" spans="5:11" ht="14.25">
      <c r="E8" s="74"/>
      <c r="F8" s="74"/>
      <c r="G8" s="74"/>
      <c r="H8" s="74"/>
      <c r="I8" s="74"/>
      <c r="J8" s="74"/>
      <c r="K8" s="74"/>
    </row>
    <row r="9" spans="5:11" ht="14.25">
      <c r="E9" s="74"/>
      <c r="F9" s="74"/>
      <c r="G9" s="74"/>
      <c r="H9" s="74"/>
      <c r="I9" s="74"/>
      <c r="J9" s="74"/>
      <c r="K9" s="74"/>
    </row>
    <row r="10" spans="5:11" ht="14.25">
      <c r="E10" s="74"/>
      <c r="F10" s="74"/>
      <c r="G10" s="74"/>
      <c r="H10" s="74"/>
      <c r="I10" s="74"/>
      <c r="J10" s="74"/>
      <c r="K10" s="74"/>
    </row>
    <row r="11" spans="5:11" ht="14.25">
      <c r="E11" s="74"/>
      <c r="F11" s="74"/>
      <c r="G11" s="74"/>
      <c r="H11" s="74"/>
      <c r="I11" s="74"/>
      <c r="J11" s="74"/>
      <c r="K11" s="74"/>
    </row>
    <row r="12" spans="5:11" ht="14.25">
      <c r="E12" s="74"/>
      <c r="F12" s="74"/>
      <c r="G12" s="74"/>
      <c r="H12" s="74"/>
      <c r="I12" s="74"/>
      <c r="J12" s="74"/>
      <c r="K12" s="74"/>
    </row>
    <row r="13" spans="5:11" ht="14.25">
      <c r="E13" s="74"/>
      <c r="F13" s="74"/>
      <c r="G13" s="74"/>
      <c r="H13" s="74"/>
      <c r="I13" s="74"/>
      <c r="J13" s="74"/>
      <c r="K13" s="74"/>
    </row>
    <row r="14" spans="5:11" ht="14.2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2021-09-01T12:26:16Z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