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0" windowWidth="15480" windowHeight="762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<sst xmlns="http://schemas.openxmlformats.org/spreadsheetml/2006/main" count="253" uniqueCount="95">
  <si>
    <t>Sl.
No.</t>
  </si>
  <si>
    <t>Item Code / Make</t>
  </si>
  <si>
    <t>Estimated Rate</t>
  </si>
  <si>
    <t>Please Enable Macros to View BoQ information</t>
  </si>
  <si>
    <t>BoQ_Ver3.0</t>
  </si>
  <si>
    <t>Normal</t>
  </si>
  <si>
    <t>INR Only</t>
  </si>
  <si>
    <t>INR</t>
  </si>
  <si>
    <t>Select, Excess (+), Less (-)</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</si>
  <si>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</si>
  <si>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</si>
  <si>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</si>
  <si>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</si>
  <si>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</si>
  <si>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</si>
  <si>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</si>
  <si>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</si>
  <si>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</si>
  <si>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</si>
  <si>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</si>
  <si>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</si>
  <si>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</si>
  <si>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</si>
  <si>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</si>
  <si>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</si>
  <si>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</si>
  <si>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</si>
  <si>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</si>
  <si>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</si>
  <si>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Construction of chamber for 100mm sluices valve</t>
  </si>
  <si>
    <t>item1</t>
  </si>
  <si>
    <t>Nos</t>
  </si>
  <si>
    <t>Excess(+)</t>
  </si>
  <si>
    <t>Supplying, Conveying and fixing spls. Including eart</t>
  </si>
  <si>
    <t>Construction of chamber for 100mm sluice plates</t>
  </si>
  <si>
    <t>item2</t>
  </si>
  <si>
    <t>item3</t>
  </si>
  <si>
    <t>item5</t>
  </si>
  <si>
    <t>Total in Figures</t>
  </si>
  <si>
    <t>Select</t>
  </si>
  <si>
    <t>%</t>
  </si>
  <si>
    <t>Full Conversion</t>
  </si>
  <si>
    <t>Quoted Rate in Words</t>
  </si>
  <si>
    <t>Quoted Rate in Figures</t>
  </si>
  <si>
    <t xml:space="preserve">TOTAL AMOUNT  </t>
  </si>
  <si>
    <t>TOTAL AMOUNT With Taxes</t>
  </si>
  <si>
    <t>TOTAL AMOUNT In Words</t>
  </si>
  <si>
    <t>Less(-)</t>
  </si>
  <si>
    <t>item4</t>
  </si>
  <si>
    <t>Cat (B) - Buy Back Items</t>
  </si>
  <si>
    <r>
      <t xml:space="preserve">BASIC RATE PER UNIT In </t>
    </r>
    <r>
      <rPr>
        <b/>
        <sz val="11"/>
        <color indexed="10"/>
        <rFont val="Arial"/>
        <family val="2"/>
      </rPr>
      <t>Figures</t>
    </r>
    <r>
      <rPr>
        <b/>
        <sz val="11"/>
        <rFont val="Arial"/>
        <family val="2"/>
      </rPr>
      <t xml:space="preserve"> To be entered by the </t>
    </r>
    <r>
      <rPr>
        <b/>
        <sz val="11"/>
        <color indexed="10"/>
        <rFont val="Arial"/>
        <family val="2"/>
      </rPr>
      <t>Bidder</t>
    </r>
  </si>
  <si>
    <t>Item Rate</t>
  </si>
  <si>
    <t>Name of Work:Providing &amp; Fixing of window/Hi-wall split type AC's 1.5/2.0 TR capacity &amp; Water coolers 150/150 Ltrs capacity with associated works at FB-308, 365, 366, 367, WL-108, 109 &amp; TA-201 etc.</t>
  </si>
  <si>
    <t>Tender Inviting Authority: Executive Engineer IWD IIT Kanpur</t>
  </si>
  <si>
    <t>Supply, installation, testing &amp; commissioning of window type Ac of following capacity, 5/2 star rating of approved make i.e voltas/hitachi/LG/ blue star etc complete as required.</t>
  </si>
  <si>
    <t>1.5 TR Capacity, 5 Star rating</t>
  </si>
  <si>
    <t>2.0 TR Capacity, 2 Star rating</t>
  </si>
  <si>
    <t>Supply, installation, testing &amp; commissioning of Hi wall split type of following  capacity inverter model, of approved make, with/without digital display in ID unit with remote and other accessories complete with ID and OD unit with copper condensing unit,  R-410 refrigearnt etc complete as reqd.</t>
  </si>
  <si>
    <t xml:space="preserve">1.5 TR capacity, 5 star rated nominal </t>
  </si>
  <si>
    <t xml:space="preserve">2.0 TR capacity, 4/5 star rated nominal </t>
  </si>
  <si>
    <t>Supply, installation, testing &amp; commissioning of water cooler fully FSS body, following Litrs capacity,  ISI marked, material of tank should be SS 304 grade, faucets of push cocks type SS 01 No. compressor capacity 5/8 HP, power consumption at 230 volt AC -775 watt, CS - full front stainless steel complete with accessories of approved make.</t>
  </si>
  <si>
    <t>150/150 Ltrs capacity</t>
  </si>
  <si>
    <t xml:space="preserve">Supply &amp; fixing  of additional refrigerant  copper piping for suction &amp; discharge line .as per standard specification  with insulation on surface / recessed with clamps, screws complete from indoor to out door  units  complete etc as reqd. </t>
  </si>
  <si>
    <t>Refrigerant pipe diameter 6.35 mm / 15.88 mm</t>
  </si>
  <si>
    <t>Supply &amp; fixing of 25 mm  dia PVC drain pipe heavy duty  ISI marked or flexible pipe for insulated drain line with accessories with  clamps  on surface / recessed  etc. and as reqd.</t>
  </si>
  <si>
    <t>Supply &amp; fixing of Angle iron frame made of 25/32 mm, thickness 5 mm for mounting of outdoor unit size, duly painted and finished  with canopy and vibration isolation pad if required complete etc. as reqd.</t>
  </si>
  <si>
    <t>Upto 2.0 TR capacity (Floor mounted)</t>
  </si>
  <si>
    <t xml:space="preserve">Supply, fixing &amp; connecting of  4 core, 4 sqmm power supply  control copper cable of approved make  complete as reqd. </t>
  </si>
  <si>
    <t>Supplying &amp; installation of DLP trunking 105 x 50 mm and accessories plastic trunking withour cover and partitons etc. as reqd.</t>
  </si>
  <si>
    <t>Supplying &amp; installation of flexible cover 85 mm for DLP trunking size 105 mm x 50 mm etc as reqd.</t>
  </si>
  <si>
    <t>Supply &amp; fixing of Kent make UV water purifier etc. complete as reqd.</t>
  </si>
  <si>
    <t>Supply &amp; fixing of additional pre-filter housing with cartage, ISI marked of approved make.</t>
  </si>
  <si>
    <t>Nos.</t>
  </si>
  <si>
    <t>No.</t>
  </si>
  <si>
    <t>No</t>
  </si>
  <si>
    <t>RMT</t>
  </si>
  <si>
    <r>
      <rPr>
        <b/>
        <i/>
        <sz val="12"/>
        <color indexed="10"/>
        <rFont val="Arial"/>
        <family val="2"/>
      </rPr>
      <t>Buy-Back (ie minus)</t>
    </r>
    <r>
      <rPr>
        <b/>
        <i/>
        <sz val="12"/>
        <color indexed="16"/>
        <rFont val="Arial"/>
        <family val="2"/>
      </rPr>
      <t xml:space="preserve"> </t>
    </r>
    <r>
      <rPr>
        <sz val="12"/>
        <rFont val="Arial"/>
        <family val="2"/>
      </rPr>
      <t>Less- Cost of Old Water Cooler</t>
    </r>
  </si>
  <si>
    <r>
      <t xml:space="preserve">Buy-Back (ie minus)Less- </t>
    </r>
    <r>
      <rPr>
        <b/>
        <sz val="12"/>
        <rFont val="Arial"/>
        <family val="2"/>
      </rPr>
      <t>Cost of Old Window AC</t>
    </r>
  </si>
  <si>
    <t>item6</t>
  </si>
  <si>
    <t>item7</t>
  </si>
  <si>
    <t>item8</t>
  </si>
  <si>
    <t>item9</t>
  </si>
  <si>
    <t>item10</t>
  </si>
  <si>
    <t>item11</t>
  </si>
  <si>
    <t>item12</t>
  </si>
  <si>
    <t>item13</t>
  </si>
  <si>
    <t>item14</t>
  </si>
  <si>
    <t>item15</t>
  </si>
  <si>
    <t>item16</t>
  </si>
  <si>
    <t>item17</t>
  </si>
  <si>
    <t>item18</t>
  </si>
  <si>
    <t>item19</t>
  </si>
  <si>
    <t>item20</t>
  </si>
  <si>
    <t>item21</t>
  </si>
  <si>
    <t>Contract No:  14/AC/2021/110 dated 11.08.2021</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</si>
</sst>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quot;Yes&quot;;&quot;Yes&quot;;&quot;No&quot;"/>
    <numFmt numFmtId="179" formatCode="&quot;True&quot;;&quot;True&quot;;&quot;False&quot;"/>
    <numFmt numFmtId="180" formatCode="&quot;On&quot;;&quot;On&quot;;&quot;Off&quot;"/>
    <numFmt numFmtId="181" formatCode="[$€-2]\ #,##0.00_);[Red]\([$€-2]\ #,##0.00\)"/>
  </numFmts>
  <fonts count="8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2"/>
      <name val="Arial"/>
      <family val="2"/>
    </font>
    <font>
      <b/>
      <i/>
      <sz val="12"/>
      <color indexed="16"/>
      <name val="Arial"/>
      <family val="2"/>
    </font>
    <font>
      <b/>
      <i/>
      <sz val="12"/>
      <name val="Arial"/>
      <family val="2"/>
    </font>
    <font>
      <b/>
      <i/>
      <sz val="12"/>
      <color indexed="10"/>
      <name val="Arial"/>
      <family val="2"/>
    </font>
    <font>
      <b/>
      <sz val="16"/>
      <name val="Times New Roman"/>
      <family val="1"/>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sz val="10"/>
      <color indexed="8"/>
      <name val="Courier New"/>
      <family val="3"/>
    </font>
    <font>
      <b/>
      <u val="single"/>
      <sz val="16"/>
      <color indexed="10"/>
      <name val="Arial"/>
      <family val="2"/>
    </font>
    <font>
      <b/>
      <sz val="16"/>
      <color indexed="10"/>
      <name val="Times New Roman"/>
      <family val="1"/>
    </font>
    <font>
      <sz val="11"/>
      <name val="Calibri"/>
      <family val="2"/>
    </font>
    <font>
      <b/>
      <sz val="14"/>
      <color indexed="17"/>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sz val="10"/>
      <color rgb="FF000000"/>
      <name val="Courier New"/>
      <family val="3"/>
    </font>
    <font>
      <b/>
      <sz val="16"/>
      <color rgb="FFFF0000"/>
      <name val="Times New Roman"/>
      <family val="1"/>
    </font>
    <font>
      <b/>
      <sz val="14"/>
      <color rgb="FF007A37"/>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right style="thin"/>
      <top style="thin"/>
      <bottom style="thin"/>
    </border>
    <border>
      <left style="thin"/>
      <right style="thin"/>
      <top>
        <color indexed="63"/>
      </top>
      <bottom/>
    </border>
    <border>
      <left style="thin"/>
      <right style="medium"/>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6" fillId="0" borderId="0" applyNumberFormat="0" applyFill="0" applyBorder="0" applyAlignment="0" applyProtection="0"/>
    <xf numFmtId="0" fontId="8"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7"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95">
    <xf numFmtId="0" fontId="0" fillId="0" borderId="0" xfId="0" applyFont="1" applyAlignment="1">
      <alignment/>
    </xf>
    <xf numFmtId="0" fontId="3" fillId="0" borderId="0" xfId="57" applyNumberFormat="1" applyFont="1" applyFill="1" applyBorder="1" applyAlignment="1">
      <alignment vertical="center"/>
      <protection/>
    </xf>
    <xf numFmtId="0" fontId="68" fillId="0" borderId="0" xfId="57" applyNumberFormat="1" applyFont="1" applyFill="1" applyBorder="1" applyAlignment="1" applyProtection="1">
      <alignment vertical="center"/>
      <protection locked="0"/>
    </xf>
    <xf numFmtId="0" fontId="68"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9"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8"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8"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2" fillId="0" borderId="11" xfId="57" applyNumberFormat="1" applyFont="1" applyFill="1" applyBorder="1" applyAlignment="1" applyProtection="1">
      <alignment horizontal="left" vertical="top"/>
      <protection locked="0"/>
    </xf>
    <xf numFmtId="0" fontId="3" fillId="0" borderId="0" xfId="57" applyNumberFormat="1" applyFont="1" applyFill="1" applyAlignment="1">
      <alignment vertical="top"/>
      <protection/>
    </xf>
    <xf numFmtId="0" fontId="68"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70"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8" fillId="0" borderId="0" xfId="57" applyNumberFormat="1" applyFont="1" applyFill="1" applyAlignment="1" applyProtection="1">
      <alignment vertical="top"/>
      <protection/>
    </xf>
    <xf numFmtId="0" fontId="0" fillId="0" borderId="0" xfId="57" applyNumberFormat="1" applyFill="1">
      <alignment/>
      <protection/>
    </xf>
    <xf numFmtId="0" fontId="71" fillId="0" borderId="0" xfId="57" applyNumberFormat="1" applyFont="1" applyFill="1">
      <alignment/>
      <protection/>
    </xf>
    <xf numFmtId="0" fontId="72"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3" fillId="33" borderId="10" xfId="59" applyNumberFormat="1" applyFont="1" applyFill="1" applyBorder="1" applyAlignment="1" applyProtection="1">
      <alignment vertical="center" wrapText="1"/>
      <protection locked="0"/>
    </xf>
    <xf numFmtId="0" fontId="70"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74" fillId="34" borderId="10" xfId="59" applyNumberFormat="1" applyFont="1" applyFill="1" applyBorder="1" applyAlignment="1">
      <alignment horizontal="center" vertical="top" wrapText="1"/>
      <protection/>
    </xf>
    <xf numFmtId="0" fontId="74"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5" fillId="33" borderId="10" xfId="64" applyNumberFormat="1" applyFont="1" applyFill="1" applyBorder="1" applyAlignment="1">
      <alignment horizontal="center" vertical="center"/>
    </xf>
    <xf numFmtId="0" fontId="2" fillId="0" borderId="11" xfId="57" applyNumberFormat="1" applyFont="1" applyFill="1" applyBorder="1" applyAlignment="1" applyProtection="1">
      <alignment horizontal="center" vertical="top" wrapText="1"/>
      <protection locked="0"/>
    </xf>
    <xf numFmtId="2" fontId="2" fillId="0" borderId="11" xfId="57" applyNumberFormat="1" applyFont="1" applyFill="1" applyBorder="1" applyAlignment="1" applyProtection="1">
      <alignment horizontal="right" vertical="top"/>
      <protection hidden="1"/>
    </xf>
    <xf numFmtId="0" fontId="2" fillId="0" borderId="16" xfId="57" applyNumberFormat="1" applyFont="1" applyFill="1" applyBorder="1" applyAlignment="1" applyProtection="1">
      <alignment horizontal="right" vertical="top"/>
      <protection locked="0"/>
    </xf>
    <xf numFmtId="0" fontId="19" fillId="0" borderId="11" xfId="59" applyNumberFormat="1" applyFont="1" applyFill="1" applyBorder="1" applyAlignment="1">
      <alignment vertical="top" wrapText="1"/>
      <protection/>
    </xf>
    <xf numFmtId="0" fontId="76" fillId="0" borderId="11" xfId="59" applyNumberFormat="1" applyFont="1" applyFill="1" applyBorder="1" applyAlignment="1">
      <alignment horizontal="center" vertical="center" wrapText="1" readingOrder="1"/>
      <protection/>
    </xf>
    <xf numFmtId="0" fontId="3" fillId="0" borderId="11" xfId="57" applyNumberFormat="1" applyFont="1" applyFill="1" applyBorder="1" applyAlignment="1">
      <alignment horizontal="center" vertical="center"/>
      <protection/>
    </xf>
    <xf numFmtId="2" fontId="3" fillId="0" borderId="11" xfId="59" applyNumberFormat="1" applyFont="1" applyFill="1" applyBorder="1" applyAlignment="1">
      <alignment horizontal="center" vertical="center"/>
      <protection/>
    </xf>
    <xf numFmtId="2" fontId="3" fillId="0" borderId="15" xfId="59" applyNumberFormat="1" applyFont="1" applyFill="1" applyBorder="1" applyAlignment="1">
      <alignment horizontal="center" vertical="center"/>
      <protection/>
    </xf>
    <xf numFmtId="0" fontId="3" fillId="0" borderId="11" xfId="59" applyNumberFormat="1" applyFont="1" applyFill="1" applyBorder="1" applyAlignment="1">
      <alignment horizontal="center" vertical="center"/>
      <protection/>
    </xf>
    <xf numFmtId="0" fontId="21" fillId="0" borderId="15" xfId="59" applyNumberFormat="1" applyFont="1" applyFill="1" applyBorder="1" applyAlignment="1">
      <alignment vertical="center" wrapText="1"/>
      <protection/>
    </xf>
    <xf numFmtId="0" fontId="21" fillId="0" borderId="11" xfId="59" applyNumberFormat="1" applyFont="1" applyFill="1" applyBorder="1" applyAlignment="1">
      <alignment vertical="center" wrapText="1"/>
      <protection/>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3" fillId="0" borderId="11" xfId="59" applyNumberFormat="1" applyFont="1" applyFill="1" applyBorder="1" applyAlignment="1">
      <alignment vertical="center" wrapText="1"/>
      <protection/>
    </xf>
    <xf numFmtId="2" fontId="6" fillId="0" borderId="11" xfId="59" applyNumberFormat="1" applyFont="1" applyFill="1" applyBorder="1" applyAlignment="1">
      <alignment vertical="center"/>
      <protection/>
    </xf>
    <xf numFmtId="0" fontId="20" fillId="0" borderId="11" xfId="59" applyNumberFormat="1" applyFont="1" applyFill="1" applyBorder="1" applyAlignment="1">
      <alignment vertical="top" wrapText="1"/>
      <protection/>
    </xf>
    <xf numFmtId="2" fontId="3" fillId="0" borderId="16" xfId="59" applyNumberFormat="1" applyFont="1" applyFill="1" applyBorder="1" applyAlignment="1">
      <alignment horizontal="center" vertical="center"/>
      <protection/>
    </xf>
    <xf numFmtId="0" fontId="77" fillId="0" borderId="11" xfId="59" applyNumberFormat="1" applyFont="1" applyFill="1" applyBorder="1" applyAlignment="1">
      <alignment vertical="center" wrapText="1"/>
      <protection/>
    </xf>
    <xf numFmtId="0" fontId="0" fillId="0" borderId="11" xfId="0" applyFont="1" applyFill="1" applyBorder="1" applyAlignment="1">
      <alignment horizontal="center" vertical="top"/>
    </xf>
    <xf numFmtId="0" fontId="50" fillId="0" borderId="11" xfId="0" applyFont="1" applyFill="1" applyBorder="1" applyAlignment="1">
      <alignment horizontal="justify" vertical="top"/>
    </xf>
    <xf numFmtId="0" fontId="50" fillId="0" borderId="11" xfId="0" applyFont="1" applyFill="1" applyBorder="1" applyAlignment="1">
      <alignment vertical="top"/>
    </xf>
    <xf numFmtId="2" fontId="50" fillId="0" borderId="11" xfId="0" applyNumberFormat="1" applyFont="1" applyFill="1" applyBorder="1" applyAlignment="1">
      <alignment horizontal="center" vertical="top"/>
    </xf>
    <xf numFmtId="0" fontId="50" fillId="0" borderId="11" xfId="0" applyFont="1" applyFill="1" applyBorder="1" applyAlignment="1">
      <alignment horizontal="center" vertical="top"/>
    </xf>
    <xf numFmtId="1" fontId="50" fillId="0" borderId="11" xfId="0" applyNumberFormat="1" applyFont="1" applyFill="1" applyBorder="1" applyAlignment="1">
      <alignment horizontal="center" vertical="top"/>
    </xf>
    <xf numFmtId="0" fontId="0" fillId="0" borderId="11" xfId="0" applyFont="1" applyFill="1" applyBorder="1" applyAlignment="1">
      <alignment vertical="top" wrapText="1"/>
    </xf>
    <xf numFmtId="2" fontId="0" fillId="0" borderId="11" xfId="0" applyNumberFormat="1" applyFont="1" applyFill="1" applyBorder="1" applyAlignment="1">
      <alignment horizontal="center" vertical="top"/>
    </xf>
    <xf numFmtId="0" fontId="2" fillId="0" borderId="13" xfId="57" applyNumberFormat="1" applyFont="1" applyFill="1" applyBorder="1" applyAlignment="1" applyProtection="1">
      <alignment horizontal="left" vertical="top"/>
      <protection locked="0"/>
    </xf>
    <xf numFmtId="0" fontId="14" fillId="0" borderId="17" xfId="59" applyNumberFormat="1" applyFont="1" applyFill="1" applyBorder="1" applyAlignment="1" applyProtection="1">
      <alignment vertical="center" wrapText="1"/>
      <protection/>
    </xf>
    <xf numFmtId="0" fontId="78" fillId="0" borderId="18" xfId="59" applyNumberFormat="1" applyFont="1" applyFill="1" applyBorder="1" applyAlignment="1">
      <alignment horizontal="right" vertical="top"/>
      <protection/>
    </xf>
    <xf numFmtId="0" fontId="6" fillId="0" borderId="19" xfId="59" applyNumberFormat="1" applyFont="1" applyFill="1" applyBorder="1" applyAlignment="1">
      <alignment horizontal="right" vertical="top"/>
      <protection/>
    </xf>
    <xf numFmtId="0" fontId="3" fillId="0" borderId="17" xfId="59" applyNumberFormat="1" applyFont="1" applyFill="1" applyBorder="1" applyAlignment="1">
      <alignment vertical="top" wrapText="1"/>
      <protection/>
    </xf>
    <xf numFmtId="2" fontId="2" fillId="33" borderId="11" xfId="57" applyNumberFormat="1" applyFont="1" applyFill="1" applyBorder="1" applyAlignment="1" applyProtection="1">
      <alignment horizontal="right" vertical="center"/>
      <protection locked="0"/>
    </xf>
    <xf numFmtId="0" fontId="3" fillId="0" borderId="11" xfId="57" applyNumberFormat="1" applyFont="1" applyFill="1" applyBorder="1" applyAlignment="1">
      <alignment vertical="top"/>
      <protection/>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6"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16" xfId="59" applyNumberFormat="1" applyFont="1" applyFill="1" applyBorder="1" applyAlignment="1">
      <alignment horizontal="center" vertical="top" wrapText="1"/>
      <protection/>
    </xf>
    <xf numFmtId="0" fontId="79"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9" fillId="0" borderId="20"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16"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2257425</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37"/>
  <sheetViews>
    <sheetView showGridLines="0" zoomScale="115" zoomScaleNormal="115" zoomScalePageLayoutView="0" workbookViewId="0" topLeftCell="A8">
      <selection activeCell="A7" sqref="A7:BC7"/>
    </sheetView>
  </sheetViews>
  <sheetFormatPr defaultColWidth="9.140625" defaultRowHeight="15"/>
  <cols>
    <col min="1" max="1" width="12.7109375" style="24" customWidth="1"/>
    <col min="2" max="2" width="66.00390625" style="24" customWidth="1"/>
    <col min="3" max="3" width="14.00390625" style="24" hidden="1" customWidth="1"/>
    <col min="4" max="4" width="12.421875" style="24" customWidth="1"/>
    <col min="5" max="5" width="8.7109375" style="24" customWidth="1"/>
    <col min="6" max="6" width="11.8515625" style="24" hidden="1" customWidth="1"/>
    <col min="7" max="7" width="14.140625" style="24" hidden="1" customWidth="1"/>
    <col min="8" max="8" width="13.8515625" style="24" hidden="1" customWidth="1"/>
    <col min="9" max="9" width="12.140625" style="24" hidden="1" customWidth="1"/>
    <col min="10" max="10" width="11.57421875" style="24" hidden="1" customWidth="1"/>
    <col min="11" max="11" width="19.57421875" style="24" hidden="1" customWidth="1"/>
    <col min="12" max="12" width="14.28125" style="24" hidden="1" customWidth="1"/>
    <col min="13" max="13" width="20.140625" style="24" customWidth="1"/>
    <col min="14" max="14" width="12.28125" style="41" hidden="1" customWidth="1"/>
    <col min="15" max="17" width="12.28125" style="24" hidden="1" customWidth="1"/>
    <col min="18" max="18" width="24.28125" style="24" hidden="1" customWidth="1"/>
    <col min="19" max="19" width="13.7109375" style="24" hidden="1" customWidth="1"/>
    <col min="20" max="20" width="13.8515625" style="24" hidden="1" customWidth="1"/>
    <col min="21" max="21" width="15.421875" style="24" hidden="1" customWidth="1"/>
    <col min="22" max="22" width="13.00390625" style="24" hidden="1" customWidth="1"/>
    <col min="23" max="23" width="8.7109375" style="24" hidden="1" customWidth="1"/>
    <col min="24" max="24" width="11.28125" style="24" hidden="1" customWidth="1"/>
    <col min="25" max="25" width="12.57421875" style="24" hidden="1" customWidth="1"/>
    <col min="26" max="26" width="12.28125" style="24" hidden="1" customWidth="1"/>
    <col min="27" max="51" width="9.140625" style="24" hidden="1" customWidth="1"/>
    <col min="52" max="52" width="10.28125" style="24" hidden="1" customWidth="1"/>
    <col min="53" max="53" width="17.8515625" style="24" customWidth="1"/>
    <col min="54" max="54" width="18.28125" style="24" hidden="1" customWidth="1"/>
    <col min="55" max="55" width="50.140625" style="24" customWidth="1"/>
    <col min="56" max="56" width="22.28125" style="24" customWidth="1"/>
    <col min="57" max="238" width="9.140625" style="24" customWidth="1"/>
    <col min="239" max="243" width="9.140625" style="25" customWidth="1"/>
    <col min="244" max="16384" width="9.140625" style="24" customWidth="1"/>
  </cols>
  <sheetData>
    <row r="1" spans="1:243" s="1" customFormat="1" ht="30" customHeight="1">
      <c r="A1" s="87" t="str">
        <f>B2&amp;" BoQ"</f>
        <v>Item Rate BoQ</v>
      </c>
      <c r="B1" s="87"/>
      <c r="C1" s="87"/>
      <c r="D1" s="87"/>
      <c r="E1" s="87"/>
      <c r="F1" s="87"/>
      <c r="G1" s="87"/>
      <c r="H1" s="87"/>
      <c r="I1" s="87"/>
      <c r="J1" s="87"/>
      <c r="K1" s="87"/>
      <c r="L1" s="87"/>
      <c r="O1" s="2"/>
      <c r="P1" s="2"/>
      <c r="Q1" s="3"/>
      <c r="IE1" s="3"/>
      <c r="IF1" s="3"/>
      <c r="IG1" s="3"/>
      <c r="IH1" s="3"/>
      <c r="II1" s="3"/>
    </row>
    <row r="2" spans="1:17" s="1" customFormat="1" ht="25.5" customHeight="1" hidden="1">
      <c r="A2" s="26" t="s">
        <v>4</v>
      </c>
      <c r="B2" s="26" t="s">
        <v>51</v>
      </c>
      <c r="C2" s="26" t="s">
        <v>5</v>
      </c>
      <c r="D2" s="26" t="s">
        <v>6</v>
      </c>
      <c r="E2" s="26" t="s">
        <v>7</v>
      </c>
      <c r="J2" s="4"/>
      <c r="K2" s="4"/>
      <c r="L2" s="4"/>
      <c r="O2" s="2"/>
      <c r="P2" s="2"/>
      <c r="Q2" s="3"/>
    </row>
    <row r="3" spans="1:243" s="1" customFormat="1" ht="30" customHeight="1" hidden="1">
      <c r="A3" s="1" t="s">
        <v>8</v>
      </c>
      <c r="IE3" s="3"/>
      <c r="IF3" s="3"/>
      <c r="IG3" s="3"/>
      <c r="IH3" s="3"/>
      <c r="II3" s="3"/>
    </row>
    <row r="4" spans="1:243" s="5" customFormat="1" ht="30" customHeight="1">
      <c r="A4" s="88" t="s">
        <v>53</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IE4" s="6"/>
      <c r="IF4" s="6"/>
      <c r="IG4" s="6"/>
      <c r="IH4" s="6"/>
      <c r="II4" s="6"/>
    </row>
    <row r="5" spans="1:243" s="5" customFormat="1" ht="30" customHeight="1">
      <c r="A5" s="88" t="s">
        <v>52</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IE5" s="6"/>
      <c r="IF5" s="6"/>
      <c r="IG5" s="6"/>
      <c r="IH5" s="6"/>
      <c r="II5" s="6"/>
    </row>
    <row r="6" spans="1:243" s="5" customFormat="1" ht="30" customHeight="1">
      <c r="A6" s="88" t="s">
        <v>94</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IE6" s="6"/>
      <c r="IF6" s="6"/>
      <c r="IG6" s="6"/>
      <c r="IH6" s="6"/>
      <c r="II6" s="6"/>
    </row>
    <row r="7" spans="1:243" s="5" customFormat="1" ht="29.25" customHeight="1" hidden="1">
      <c r="A7" s="90" t="s">
        <v>9</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IE7" s="6"/>
      <c r="IF7" s="6"/>
      <c r="IG7" s="6"/>
      <c r="IH7" s="6"/>
      <c r="II7" s="6"/>
    </row>
    <row r="8" spans="1:243" s="7" customFormat="1" ht="61.5" customHeight="1">
      <c r="A8" s="27" t="s">
        <v>10</v>
      </c>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3"/>
      <c r="IE8" s="8"/>
      <c r="IF8" s="8"/>
      <c r="IG8" s="8"/>
      <c r="IH8" s="8"/>
      <c r="II8" s="8"/>
    </row>
    <row r="9" spans="1:243" s="9" customFormat="1" ht="61.5" customHeight="1">
      <c r="A9" s="81" t="s">
        <v>11</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3"/>
      <c r="IE9" s="10"/>
      <c r="IF9" s="10"/>
      <c r="IG9" s="10"/>
      <c r="IH9" s="10"/>
      <c r="II9" s="10"/>
    </row>
    <row r="10" spans="1:243" s="12" customFormat="1" ht="18.75" customHeight="1" hidden="1">
      <c r="A10" s="11" t="s">
        <v>12</v>
      </c>
      <c r="B10" s="11" t="s">
        <v>13</v>
      </c>
      <c r="C10" s="11" t="s">
        <v>13</v>
      </c>
      <c r="D10" s="11" t="s">
        <v>12</v>
      </c>
      <c r="E10" s="11" t="s">
        <v>13</v>
      </c>
      <c r="F10" s="11" t="s">
        <v>14</v>
      </c>
      <c r="G10" s="11" t="s">
        <v>14</v>
      </c>
      <c r="H10" s="11" t="s">
        <v>15</v>
      </c>
      <c r="I10" s="11" t="s">
        <v>13</v>
      </c>
      <c r="J10" s="11" t="s">
        <v>12</v>
      </c>
      <c r="K10" s="11" t="s">
        <v>16</v>
      </c>
      <c r="L10" s="11" t="s">
        <v>13</v>
      </c>
      <c r="M10" s="11" t="s">
        <v>12</v>
      </c>
      <c r="N10" s="11" t="s">
        <v>14</v>
      </c>
      <c r="O10" s="11" t="s">
        <v>14</v>
      </c>
      <c r="P10" s="11" t="s">
        <v>14</v>
      </c>
      <c r="Q10" s="11" t="s">
        <v>14</v>
      </c>
      <c r="R10" s="11" t="s">
        <v>15</v>
      </c>
      <c r="S10" s="11" t="s">
        <v>15</v>
      </c>
      <c r="T10" s="11" t="s">
        <v>14</v>
      </c>
      <c r="U10" s="11" t="s">
        <v>14</v>
      </c>
      <c r="V10" s="11" t="s">
        <v>14</v>
      </c>
      <c r="W10" s="11" t="s">
        <v>14</v>
      </c>
      <c r="X10" s="11" t="s">
        <v>15</v>
      </c>
      <c r="Y10" s="11" t="s">
        <v>15</v>
      </c>
      <c r="Z10" s="11" t="s">
        <v>14</v>
      </c>
      <c r="AA10" s="11" t="s">
        <v>14</v>
      </c>
      <c r="AB10" s="11" t="s">
        <v>14</v>
      </c>
      <c r="AC10" s="11" t="s">
        <v>14</v>
      </c>
      <c r="AD10" s="11" t="s">
        <v>15</v>
      </c>
      <c r="AE10" s="11" t="s">
        <v>15</v>
      </c>
      <c r="AF10" s="11" t="s">
        <v>14</v>
      </c>
      <c r="AG10" s="11" t="s">
        <v>14</v>
      </c>
      <c r="AH10" s="11" t="s">
        <v>14</v>
      </c>
      <c r="AI10" s="11" t="s">
        <v>14</v>
      </c>
      <c r="AJ10" s="11" t="s">
        <v>15</v>
      </c>
      <c r="AK10" s="11" t="s">
        <v>15</v>
      </c>
      <c r="AL10" s="11" t="s">
        <v>14</v>
      </c>
      <c r="AM10" s="11" t="s">
        <v>14</v>
      </c>
      <c r="AN10" s="11" t="s">
        <v>14</v>
      </c>
      <c r="AO10" s="11" t="s">
        <v>14</v>
      </c>
      <c r="AP10" s="11" t="s">
        <v>15</v>
      </c>
      <c r="AQ10" s="11" t="s">
        <v>15</v>
      </c>
      <c r="AR10" s="11" t="s">
        <v>14</v>
      </c>
      <c r="AS10" s="11" t="s">
        <v>14</v>
      </c>
      <c r="AT10" s="11" t="s">
        <v>12</v>
      </c>
      <c r="AU10" s="11" t="s">
        <v>12</v>
      </c>
      <c r="AV10" s="11" t="s">
        <v>15</v>
      </c>
      <c r="AW10" s="11" t="s">
        <v>15</v>
      </c>
      <c r="AX10" s="11" t="s">
        <v>12</v>
      </c>
      <c r="AY10" s="11" t="s">
        <v>12</v>
      </c>
      <c r="AZ10" s="11" t="s">
        <v>17</v>
      </c>
      <c r="BA10" s="11" t="s">
        <v>12</v>
      </c>
      <c r="BB10" s="11" t="s">
        <v>12</v>
      </c>
      <c r="BC10" s="11" t="s">
        <v>13</v>
      </c>
      <c r="IE10" s="13"/>
      <c r="IF10" s="13"/>
      <c r="IG10" s="13"/>
      <c r="IH10" s="13"/>
      <c r="II10" s="13"/>
    </row>
    <row r="11" spans="1:243" s="12" customFormat="1" ht="64.5" customHeight="1">
      <c r="A11" s="11" t="s">
        <v>0</v>
      </c>
      <c r="B11" s="42" t="s">
        <v>18</v>
      </c>
      <c r="C11" s="42" t="s">
        <v>1</v>
      </c>
      <c r="D11" s="42" t="s">
        <v>19</v>
      </c>
      <c r="E11" s="42" t="s">
        <v>20</v>
      </c>
      <c r="F11" s="42" t="s">
        <v>2</v>
      </c>
      <c r="G11" s="42"/>
      <c r="H11" s="42"/>
      <c r="I11" s="42" t="s">
        <v>21</v>
      </c>
      <c r="J11" s="42" t="s">
        <v>22</v>
      </c>
      <c r="K11" s="42" t="s">
        <v>23</v>
      </c>
      <c r="L11" s="42" t="s">
        <v>24</v>
      </c>
      <c r="M11" s="43" t="s">
        <v>50</v>
      </c>
      <c r="N11" s="42" t="s">
        <v>25</v>
      </c>
      <c r="O11" s="42" t="s">
        <v>26</v>
      </c>
      <c r="P11" s="42" t="s">
        <v>27</v>
      </c>
      <c r="Q11" s="42" t="s">
        <v>28</v>
      </c>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4" t="s">
        <v>44</v>
      </c>
      <c r="BB11" s="44" t="s">
        <v>45</v>
      </c>
      <c r="BC11" s="45" t="s">
        <v>46</v>
      </c>
      <c r="IE11" s="13"/>
      <c r="IF11" s="13"/>
      <c r="IG11" s="13"/>
      <c r="IH11" s="13"/>
      <c r="II11" s="13"/>
    </row>
    <row r="12" spans="1:243" s="12" customFormat="1" ht="15" hidden="1">
      <c r="A12" s="14">
        <v>1</v>
      </c>
      <c r="B12" s="46">
        <v>2</v>
      </c>
      <c r="C12" s="46">
        <v>3</v>
      </c>
      <c r="D12" s="46">
        <v>4</v>
      </c>
      <c r="E12" s="46">
        <v>5</v>
      </c>
      <c r="F12" s="46">
        <v>6</v>
      </c>
      <c r="G12" s="46">
        <v>7</v>
      </c>
      <c r="H12" s="46">
        <v>8</v>
      </c>
      <c r="I12" s="46">
        <v>9</v>
      </c>
      <c r="J12" s="46">
        <v>10</v>
      </c>
      <c r="K12" s="46">
        <v>11</v>
      </c>
      <c r="L12" s="46">
        <v>12</v>
      </c>
      <c r="M12" s="46">
        <v>13</v>
      </c>
      <c r="N12" s="46">
        <v>14</v>
      </c>
      <c r="O12" s="46">
        <v>15</v>
      </c>
      <c r="P12" s="46">
        <v>16</v>
      </c>
      <c r="Q12" s="46">
        <v>17</v>
      </c>
      <c r="R12" s="46">
        <v>18</v>
      </c>
      <c r="S12" s="46">
        <v>19</v>
      </c>
      <c r="T12" s="46">
        <v>20</v>
      </c>
      <c r="U12" s="46">
        <v>21</v>
      </c>
      <c r="V12" s="46">
        <v>22</v>
      </c>
      <c r="W12" s="46">
        <v>23</v>
      </c>
      <c r="X12" s="46">
        <v>24</v>
      </c>
      <c r="Y12" s="46">
        <v>25</v>
      </c>
      <c r="Z12" s="46">
        <v>26</v>
      </c>
      <c r="AA12" s="46">
        <v>27</v>
      </c>
      <c r="AB12" s="46">
        <v>28</v>
      </c>
      <c r="AC12" s="46">
        <v>29</v>
      </c>
      <c r="AD12" s="46">
        <v>30</v>
      </c>
      <c r="AE12" s="46">
        <v>31</v>
      </c>
      <c r="AF12" s="46">
        <v>32</v>
      </c>
      <c r="AG12" s="46">
        <v>33</v>
      </c>
      <c r="AH12" s="46">
        <v>34</v>
      </c>
      <c r="AI12" s="46">
        <v>35</v>
      </c>
      <c r="AJ12" s="46">
        <v>36</v>
      </c>
      <c r="AK12" s="46">
        <v>37</v>
      </c>
      <c r="AL12" s="46">
        <v>38</v>
      </c>
      <c r="AM12" s="46">
        <v>39</v>
      </c>
      <c r="AN12" s="46">
        <v>40</v>
      </c>
      <c r="AO12" s="46">
        <v>41</v>
      </c>
      <c r="AP12" s="46">
        <v>42</v>
      </c>
      <c r="AQ12" s="46">
        <v>43</v>
      </c>
      <c r="AR12" s="46">
        <v>44</v>
      </c>
      <c r="AS12" s="46">
        <v>45</v>
      </c>
      <c r="AT12" s="46">
        <v>46</v>
      </c>
      <c r="AU12" s="46">
        <v>47</v>
      </c>
      <c r="AV12" s="46">
        <v>48</v>
      </c>
      <c r="AW12" s="46">
        <v>49</v>
      </c>
      <c r="AX12" s="46">
        <v>50</v>
      </c>
      <c r="AY12" s="46">
        <v>51</v>
      </c>
      <c r="AZ12" s="46">
        <v>52</v>
      </c>
      <c r="BA12" s="46">
        <v>53</v>
      </c>
      <c r="BB12" s="46">
        <v>54</v>
      </c>
      <c r="BC12" s="46">
        <v>55</v>
      </c>
      <c r="IE12" s="13"/>
      <c r="IF12" s="13"/>
      <c r="IG12" s="13"/>
      <c r="IH12" s="13"/>
      <c r="II12" s="13"/>
    </row>
    <row r="13" spans="1:243" s="17" customFormat="1" ht="45">
      <c r="A13" s="66">
        <v>1</v>
      </c>
      <c r="B13" s="67" t="s">
        <v>54</v>
      </c>
      <c r="C13" s="52" t="s">
        <v>30</v>
      </c>
      <c r="D13" s="68"/>
      <c r="E13" s="68"/>
      <c r="F13" s="57"/>
      <c r="G13" s="57"/>
      <c r="H13" s="57"/>
      <c r="I13" s="57"/>
      <c r="J13" s="57"/>
      <c r="K13" s="57"/>
      <c r="L13" s="57"/>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IE13" s="18"/>
      <c r="IF13" s="18"/>
      <c r="IG13" s="18"/>
      <c r="IH13" s="18"/>
      <c r="II13" s="18"/>
    </row>
    <row r="14" spans="1:243" s="17" customFormat="1" ht="15">
      <c r="A14" s="66">
        <v>1.1</v>
      </c>
      <c r="B14" s="67" t="s">
        <v>55</v>
      </c>
      <c r="C14" s="52" t="s">
        <v>35</v>
      </c>
      <c r="D14" s="69">
        <v>3</v>
      </c>
      <c r="E14" s="69" t="s">
        <v>72</v>
      </c>
      <c r="F14" s="64">
        <v>0</v>
      </c>
      <c r="G14" s="19"/>
      <c r="H14" s="15"/>
      <c r="I14" s="56" t="s">
        <v>32</v>
      </c>
      <c r="J14" s="53">
        <v>1</v>
      </c>
      <c r="K14" s="16" t="s">
        <v>41</v>
      </c>
      <c r="L14" s="74" t="s">
        <v>7</v>
      </c>
      <c r="M14" s="79"/>
      <c r="N14" s="19"/>
      <c r="O14" s="19"/>
      <c r="P14" s="48"/>
      <c r="Q14" s="19"/>
      <c r="R14" s="19"/>
      <c r="S14" s="48"/>
      <c r="T14" s="48"/>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59">
        <f>J14*D14*M14</f>
        <v>0</v>
      </c>
      <c r="BB14" s="60">
        <f>((M14*T14%)+M14)*D14*J14</f>
        <v>0</v>
      </c>
      <c r="BC14" s="61" t="str">
        <f>SpellNumber(L14,BB14)</f>
        <v>INR Zero Only</v>
      </c>
      <c r="IE14" s="18">
        <v>1.01</v>
      </c>
      <c r="IF14" s="18" t="s">
        <v>33</v>
      </c>
      <c r="IG14" s="18" t="s">
        <v>30</v>
      </c>
      <c r="IH14" s="18">
        <v>123.223</v>
      </c>
      <c r="II14" s="18" t="s">
        <v>31</v>
      </c>
    </row>
    <row r="15" spans="1:243" s="17" customFormat="1" ht="15">
      <c r="A15" s="66">
        <v>1.2</v>
      </c>
      <c r="B15" s="67" t="s">
        <v>56</v>
      </c>
      <c r="C15" s="52" t="s">
        <v>36</v>
      </c>
      <c r="D15" s="69">
        <v>1</v>
      </c>
      <c r="E15" s="69" t="s">
        <v>73</v>
      </c>
      <c r="F15" s="64">
        <v>0</v>
      </c>
      <c r="G15" s="19"/>
      <c r="H15" s="15"/>
      <c r="I15" s="56" t="s">
        <v>32</v>
      </c>
      <c r="J15" s="53">
        <v>1</v>
      </c>
      <c r="K15" s="16" t="s">
        <v>41</v>
      </c>
      <c r="L15" s="74" t="s">
        <v>7</v>
      </c>
      <c r="M15" s="79"/>
      <c r="N15" s="19"/>
      <c r="O15" s="19"/>
      <c r="P15" s="48"/>
      <c r="Q15" s="19"/>
      <c r="R15" s="19"/>
      <c r="S15" s="48"/>
      <c r="T15" s="48"/>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59">
        <f>J15*D15*M15</f>
        <v>0</v>
      </c>
      <c r="BB15" s="60">
        <f>((M15*T15%)+M15)*D15*J15</f>
        <v>0</v>
      </c>
      <c r="BC15" s="61" t="str">
        <f>SpellNumber(L15,BB15)</f>
        <v>INR Zero Only</v>
      </c>
      <c r="IE15" s="18">
        <v>1.01</v>
      </c>
      <c r="IF15" s="18" t="s">
        <v>33</v>
      </c>
      <c r="IG15" s="18" t="s">
        <v>30</v>
      </c>
      <c r="IH15" s="18">
        <v>123.223</v>
      </c>
      <c r="II15" s="18" t="s">
        <v>31</v>
      </c>
    </row>
    <row r="16" spans="1:243" s="17" customFormat="1" ht="75">
      <c r="A16" s="70">
        <v>2</v>
      </c>
      <c r="B16" s="67" t="s">
        <v>57</v>
      </c>
      <c r="C16" s="52" t="s">
        <v>48</v>
      </c>
      <c r="D16" s="68"/>
      <c r="E16" s="68"/>
      <c r="F16" s="57"/>
      <c r="G16" s="57"/>
      <c r="H16" s="57"/>
      <c r="I16" s="57"/>
      <c r="J16" s="57"/>
      <c r="K16" s="57"/>
      <c r="L16" s="57"/>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IE16" s="18">
        <v>1.01</v>
      </c>
      <c r="IF16" s="18" t="s">
        <v>33</v>
      </c>
      <c r="IG16" s="18" t="s">
        <v>30</v>
      </c>
      <c r="IH16" s="18">
        <v>123.223</v>
      </c>
      <c r="II16" s="18" t="s">
        <v>31</v>
      </c>
    </row>
    <row r="17" spans="1:243" s="17" customFormat="1" ht="15">
      <c r="A17" s="70">
        <v>2.1</v>
      </c>
      <c r="B17" s="67" t="s">
        <v>58</v>
      </c>
      <c r="C17" s="52" t="s">
        <v>37</v>
      </c>
      <c r="D17" s="69">
        <v>1</v>
      </c>
      <c r="E17" s="69" t="s">
        <v>73</v>
      </c>
      <c r="F17" s="64">
        <v>0</v>
      </c>
      <c r="G17" s="19"/>
      <c r="H17" s="15"/>
      <c r="I17" s="56" t="s">
        <v>32</v>
      </c>
      <c r="J17" s="53">
        <v>1</v>
      </c>
      <c r="K17" s="16" t="s">
        <v>41</v>
      </c>
      <c r="L17" s="74" t="s">
        <v>7</v>
      </c>
      <c r="M17" s="79"/>
      <c r="N17" s="19"/>
      <c r="O17" s="19"/>
      <c r="P17" s="48"/>
      <c r="Q17" s="19"/>
      <c r="R17" s="19"/>
      <c r="S17" s="48"/>
      <c r="T17" s="48"/>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59">
        <f>J17*D17*M17</f>
        <v>0</v>
      </c>
      <c r="BB17" s="60">
        <f>((M17*T17%)+M17)*D17*J17</f>
        <v>0</v>
      </c>
      <c r="BC17" s="61" t="str">
        <f>SpellNumber(L17,BB17)</f>
        <v>INR Zero Only</v>
      </c>
      <c r="IE17" s="18">
        <v>1.01</v>
      </c>
      <c r="IF17" s="18" t="s">
        <v>33</v>
      </c>
      <c r="IG17" s="18" t="s">
        <v>30</v>
      </c>
      <c r="IH17" s="18">
        <v>123.223</v>
      </c>
      <c r="II17" s="18" t="s">
        <v>31</v>
      </c>
    </row>
    <row r="18" spans="1:243" s="17" customFormat="1" ht="15">
      <c r="A18" s="70">
        <v>2.2</v>
      </c>
      <c r="B18" s="67" t="s">
        <v>59</v>
      </c>
      <c r="C18" s="52" t="s">
        <v>78</v>
      </c>
      <c r="D18" s="69">
        <v>4</v>
      </c>
      <c r="E18" s="69" t="s">
        <v>72</v>
      </c>
      <c r="F18" s="64">
        <v>0</v>
      </c>
      <c r="G18" s="19"/>
      <c r="H18" s="15"/>
      <c r="I18" s="56" t="s">
        <v>32</v>
      </c>
      <c r="J18" s="53">
        <v>1</v>
      </c>
      <c r="K18" s="16" t="s">
        <v>41</v>
      </c>
      <c r="L18" s="74" t="s">
        <v>7</v>
      </c>
      <c r="M18" s="79"/>
      <c r="N18" s="19"/>
      <c r="O18" s="19"/>
      <c r="P18" s="48"/>
      <c r="Q18" s="19"/>
      <c r="R18" s="19"/>
      <c r="S18" s="48"/>
      <c r="T18" s="48"/>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59">
        <f>J18*D18*M18</f>
        <v>0</v>
      </c>
      <c r="BB18" s="60">
        <f>((M18*T18%)+M18)*D18*J18</f>
        <v>0</v>
      </c>
      <c r="BC18" s="61" t="str">
        <f>SpellNumber(L18,BB18)</f>
        <v>INR Zero Only</v>
      </c>
      <c r="IE18" s="18">
        <v>1.01</v>
      </c>
      <c r="IF18" s="18" t="s">
        <v>33</v>
      </c>
      <c r="IG18" s="18" t="s">
        <v>30</v>
      </c>
      <c r="IH18" s="18">
        <v>123.223</v>
      </c>
      <c r="II18" s="18" t="s">
        <v>31</v>
      </c>
    </row>
    <row r="19" spans="1:243" s="17" customFormat="1" ht="90">
      <c r="A19" s="70">
        <v>3</v>
      </c>
      <c r="B19" s="67" t="s">
        <v>60</v>
      </c>
      <c r="C19" s="52" t="s">
        <v>79</v>
      </c>
      <c r="D19" s="68"/>
      <c r="E19" s="68"/>
      <c r="F19" s="57"/>
      <c r="G19" s="57"/>
      <c r="H19" s="57"/>
      <c r="I19" s="57"/>
      <c r="J19" s="57"/>
      <c r="K19" s="57"/>
      <c r="L19" s="57"/>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IE19" s="18">
        <v>1.01</v>
      </c>
      <c r="IF19" s="18" t="s">
        <v>33</v>
      </c>
      <c r="IG19" s="18" t="s">
        <v>30</v>
      </c>
      <c r="IH19" s="18">
        <v>123.223</v>
      </c>
      <c r="II19" s="18" t="s">
        <v>31</v>
      </c>
    </row>
    <row r="20" spans="1:243" s="17" customFormat="1" ht="15">
      <c r="A20" s="70">
        <v>3.1</v>
      </c>
      <c r="B20" s="67" t="s">
        <v>61</v>
      </c>
      <c r="C20" s="52" t="s">
        <v>80</v>
      </c>
      <c r="D20" s="71">
        <v>1</v>
      </c>
      <c r="E20" s="69" t="s">
        <v>74</v>
      </c>
      <c r="F20" s="64">
        <v>0</v>
      </c>
      <c r="G20" s="19"/>
      <c r="H20" s="15"/>
      <c r="I20" s="56" t="s">
        <v>32</v>
      </c>
      <c r="J20" s="53">
        <v>1</v>
      </c>
      <c r="K20" s="16" t="s">
        <v>41</v>
      </c>
      <c r="L20" s="74" t="s">
        <v>7</v>
      </c>
      <c r="M20" s="79"/>
      <c r="N20" s="19"/>
      <c r="O20" s="19"/>
      <c r="P20" s="48"/>
      <c r="Q20" s="19"/>
      <c r="R20" s="19"/>
      <c r="S20" s="48"/>
      <c r="T20" s="48"/>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59">
        <f>J20*D20*M20</f>
        <v>0</v>
      </c>
      <c r="BB20" s="60">
        <f>((M20*T20%)+M20)*D20*J20</f>
        <v>0</v>
      </c>
      <c r="BC20" s="61" t="str">
        <f>SpellNumber(L20,BB20)</f>
        <v>INR Zero Only</v>
      </c>
      <c r="IE20" s="18">
        <v>1.01</v>
      </c>
      <c r="IF20" s="18" t="s">
        <v>33</v>
      </c>
      <c r="IG20" s="18" t="s">
        <v>30</v>
      </c>
      <c r="IH20" s="18">
        <v>123.223</v>
      </c>
      <c r="II20" s="18" t="s">
        <v>31</v>
      </c>
    </row>
    <row r="21" spans="1:243" s="17" customFormat="1" ht="75">
      <c r="A21" s="70">
        <v>4</v>
      </c>
      <c r="B21" s="67" t="s">
        <v>62</v>
      </c>
      <c r="C21" s="52" t="s">
        <v>81</v>
      </c>
      <c r="D21" s="68"/>
      <c r="E21" s="68"/>
      <c r="F21" s="57"/>
      <c r="G21" s="57"/>
      <c r="H21" s="57"/>
      <c r="I21" s="57"/>
      <c r="J21" s="57"/>
      <c r="K21" s="57"/>
      <c r="L21" s="57"/>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IE21" s="18">
        <v>1.01</v>
      </c>
      <c r="IF21" s="18" t="s">
        <v>33</v>
      </c>
      <c r="IG21" s="18" t="s">
        <v>30</v>
      </c>
      <c r="IH21" s="18">
        <v>123.223</v>
      </c>
      <c r="II21" s="18" t="s">
        <v>31</v>
      </c>
    </row>
    <row r="22" spans="1:243" s="17" customFormat="1" ht="15">
      <c r="A22" s="70">
        <v>4.1</v>
      </c>
      <c r="B22" s="67" t="s">
        <v>63</v>
      </c>
      <c r="C22" s="52" t="s">
        <v>82</v>
      </c>
      <c r="D22" s="69">
        <v>20</v>
      </c>
      <c r="E22" s="69" t="s">
        <v>75</v>
      </c>
      <c r="F22" s="64">
        <v>0</v>
      </c>
      <c r="G22" s="19"/>
      <c r="H22" s="15"/>
      <c r="I22" s="56" t="s">
        <v>32</v>
      </c>
      <c r="J22" s="53">
        <v>1</v>
      </c>
      <c r="K22" s="16" t="s">
        <v>41</v>
      </c>
      <c r="L22" s="74" t="s">
        <v>7</v>
      </c>
      <c r="M22" s="79"/>
      <c r="N22" s="19"/>
      <c r="O22" s="19"/>
      <c r="P22" s="48"/>
      <c r="Q22" s="19"/>
      <c r="R22" s="19"/>
      <c r="S22" s="48"/>
      <c r="T22" s="48"/>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59">
        <f>J22*D22*M22</f>
        <v>0</v>
      </c>
      <c r="BB22" s="60">
        <f>((M22*T22%)+M22)*D22*J22</f>
        <v>0</v>
      </c>
      <c r="BC22" s="61" t="str">
        <f>SpellNumber(L22,BB22)</f>
        <v>INR Zero Only</v>
      </c>
      <c r="IE22" s="18">
        <v>1.01</v>
      </c>
      <c r="IF22" s="18" t="s">
        <v>33</v>
      </c>
      <c r="IG22" s="18" t="s">
        <v>30</v>
      </c>
      <c r="IH22" s="18">
        <v>123.223</v>
      </c>
      <c r="II22" s="18" t="s">
        <v>31</v>
      </c>
    </row>
    <row r="23" spans="1:243" s="17" customFormat="1" ht="60">
      <c r="A23" s="70">
        <v>5</v>
      </c>
      <c r="B23" s="67" t="s">
        <v>64</v>
      </c>
      <c r="C23" s="52" t="s">
        <v>83</v>
      </c>
      <c r="D23" s="69">
        <v>20</v>
      </c>
      <c r="E23" s="69" t="s">
        <v>75</v>
      </c>
      <c r="F23" s="64">
        <v>0</v>
      </c>
      <c r="G23" s="19"/>
      <c r="H23" s="15"/>
      <c r="I23" s="56" t="s">
        <v>32</v>
      </c>
      <c r="J23" s="53">
        <v>1</v>
      </c>
      <c r="K23" s="16" t="s">
        <v>41</v>
      </c>
      <c r="L23" s="74" t="s">
        <v>7</v>
      </c>
      <c r="M23" s="79"/>
      <c r="N23" s="19"/>
      <c r="O23" s="19"/>
      <c r="P23" s="48"/>
      <c r="Q23" s="19"/>
      <c r="R23" s="19"/>
      <c r="S23" s="48"/>
      <c r="T23" s="48"/>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59">
        <f>J23*D23*M23</f>
        <v>0</v>
      </c>
      <c r="BB23" s="60">
        <f>((M23*T23%)+M23)*D23*J23</f>
        <v>0</v>
      </c>
      <c r="BC23" s="61" t="str">
        <f>SpellNumber(L23,BB23)</f>
        <v>INR Zero Only</v>
      </c>
      <c r="IE23" s="18">
        <v>1.01</v>
      </c>
      <c r="IF23" s="18" t="s">
        <v>33</v>
      </c>
      <c r="IG23" s="18" t="s">
        <v>30</v>
      </c>
      <c r="IH23" s="18">
        <v>123.223</v>
      </c>
      <c r="II23" s="18" t="s">
        <v>31</v>
      </c>
    </row>
    <row r="24" spans="1:243" s="17" customFormat="1" ht="60">
      <c r="A24" s="70">
        <v>6</v>
      </c>
      <c r="B24" s="67" t="s">
        <v>65</v>
      </c>
      <c r="C24" s="52" t="s">
        <v>84</v>
      </c>
      <c r="D24" s="68"/>
      <c r="E24" s="68"/>
      <c r="F24" s="57"/>
      <c r="G24" s="57"/>
      <c r="H24" s="57"/>
      <c r="I24" s="57"/>
      <c r="J24" s="57"/>
      <c r="K24" s="57"/>
      <c r="L24" s="57"/>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IE24" s="18">
        <v>1.01</v>
      </c>
      <c r="IF24" s="18" t="s">
        <v>33</v>
      </c>
      <c r="IG24" s="18" t="s">
        <v>30</v>
      </c>
      <c r="IH24" s="18">
        <v>123.223</v>
      </c>
      <c r="II24" s="18" t="s">
        <v>31</v>
      </c>
    </row>
    <row r="25" spans="1:243" s="17" customFormat="1" ht="15">
      <c r="A25" s="70">
        <v>6.1</v>
      </c>
      <c r="B25" s="67" t="s">
        <v>66</v>
      </c>
      <c r="C25" s="52" t="s">
        <v>85</v>
      </c>
      <c r="D25" s="69">
        <v>5</v>
      </c>
      <c r="E25" s="69" t="s">
        <v>72</v>
      </c>
      <c r="F25" s="64">
        <v>0</v>
      </c>
      <c r="G25" s="19"/>
      <c r="H25" s="15"/>
      <c r="I25" s="56" t="s">
        <v>32</v>
      </c>
      <c r="J25" s="53">
        <v>1</v>
      </c>
      <c r="K25" s="16" t="s">
        <v>41</v>
      </c>
      <c r="L25" s="74" t="s">
        <v>7</v>
      </c>
      <c r="M25" s="79"/>
      <c r="N25" s="19"/>
      <c r="O25" s="19"/>
      <c r="P25" s="48"/>
      <c r="Q25" s="19"/>
      <c r="R25" s="19"/>
      <c r="S25" s="48"/>
      <c r="T25" s="48"/>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59">
        <f aca="true" t="shared" si="0" ref="BA25:BA30">J25*D25*M25</f>
        <v>0</v>
      </c>
      <c r="BB25" s="60">
        <f aca="true" t="shared" si="1" ref="BB25:BB30">((M25*T25%)+M25)*D25*J25</f>
        <v>0</v>
      </c>
      <c r="BC25" s="61" t="str">
        <f aca="true" t="shared" si="2" ref="BC25:BC30">SpellNumber(L25,BB25)</f>
        <v>INR Zero Only</v>
      </c>
      <c r="IE25" s="18">
        <v>1.01</v>
      </c>
      <c r="IF25" s="18" t="s">
        <v>33</v>
      </c>
      <c r="IG25" s="18" t="s">
        <v>30</v>
      </c>
      <c r="IH25" s="18">
        <v>123.223</v>
      </c>
      <c r="II25" s="18" t="s">
        <v>31</v>
      </c>
    </row>
    <row r="26" spans="1:243" s="17" customFormat="1" ht="45">
      <c r="A26" s="70">
        <v>7</v>
      </c>
      <c r="B26" s="67" t="s">
        <v>67</v>
      </c>
      <c r="C26" s="52" t="s">
        <v>86</v>
      </c>
      <c r="D26" s="69">
        <v>20</v>
      </c>
      <c r="E26" s="69" t="s">
        <v>75</v>
      </c>
      <c r="F26" s="64">
        <v>0</v>
      </c>
      <c r="G26" s="19"/>
      <c r="H26" s="15"/>
      <c r="I26" s="56" t="s">
        <v>32</v>
      </c>
      <c r="J26" s="53">
        <v>1</v>
      </c>
      <c r="K26" s="16" t="s">
        <v>41</v>
      </c>
      <c r="L26" s="74" t="s">
        <v>7</v>
      </c>
      <c r="M26" s="79"/>
      <c r="N26" s="19"/>
      <c r="O26" s="19"/>
      <c r="P26" s="48"/>
      <c r="Q26" s="19"/>
      <c r="R26" s="19"/>
      <c r="S26" s="48"/>
      <c r="T26" s="48"/>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59">
        <f t="shared" si="0"/>
        <v>0</v>
      </c>
      <c r="BB26" s="60">
        <f t="shared" si="1"/>
        <v>0</v>
      </c>
      <c r="BC26" s="61" t="str">
        <f t="shared" si="2"/>
        <v>INR Zero Only</v>
      </c>
      <c r="IE26" s="18">
        <v>1.01</v>
      </c>
      <c r="IF26" s="18" t="s">
        <v>33</v>
      </c>
      <c r="IG26" s="18" t="s">
        <v>30</v>
      </c>
      <c r="IH26" s="18">
        <v>123.223</v>
      </c>
      <c r="II26" s="18" t="s">
        <v>31</v>
      </c>
    </row>
    <row r="27" spans="1:243" s="17" customFormat="1" ht="45">
      <c r="A27" s="70">
        <v>8</v>
      </c>
      <c r="B27" s="67" t="s">
        <v>68</v>
      </c>
      <c r="C27" s="52" t="s">
        <v>87</v>
      </c>
      <c r="D27" s="69">
        <v>15</v>
      </c>
      <c r="E27" s="69" t="s">
        <v>75</v>
      </c>
      <c r="F27" s="64">
        <v>0</v>
      </c>
      <c r="G27" s="19"/>
      <c r="H27" s="15"/>
      <c r="I27" s="56" t="s">
        <v>32</v>
      </c>
      <c r="J27" s="53">
        <v>1</v>
      </c>
      <c r="K27" s="16" t="s">
        <v>41</v>
      </c>
      <c r="L27" s="74" t="s">
        <v>7</v>
      </c>
      <c r="M27" s="79"/>
      <c r="N27" s="19"/>
      <c r="O27" s="19"/>
      <c r="P27" s="48"/>
      <c r="Q27" s="19"/>
      <c r="R27" s="19"/>
      <c r="S27" s="48"/>
      <c r="T27" s="48"/>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59">
        <f t="shared" si="0"/>
        <v>0</v>
      </c>
      <c r="BB27" s="60">
        <f t="shared" si="1"/>
        <v>0</v>
      </c>
      <c r="BC27" s="61" t="str">
        <f t="shared" si="2"/>
        <v>INR Zero Only</v>
      </c>
      <c r="IE27" s="18">
        <v>1.01</v>
      </c>
      <c r="IF27" s="18" t="s">
        <v>33</v>
      </c>
      <c r="IG27" s="18" t="s">
        <v>30</v>
      </c>
      <c r="IH27" s="18">
        <v>123.223</v>
      </c>
      <c r="II27" s="18" t="s">
        <v>31</v>
      </c>
    </row>
    <row r="28" spans="1:243" s="17" customFormat="1" ht="30">
      <c r="A28" s="70">
        <v>9</v>
      </c>
      <c r="B28" s="67" t="s">
        <v>69</v>
      </c>
      <c r="C28" s="52" t="s">
        <v>88</v>
      </c>
      <c r="D28" s="69">
        <v>15</v>
      </c>
      <c r="E28" s="69" t="s">
        <v>75</v>
      </c>
      <c r="F28" s="64">
        <v>0</v>
      </c>
      <c r="G28" s="19"/>
      <c r="H28" s="15"/>
      <c r="I28" s="56" t="s">
        <v>32</v>
      </c>
      <c r="J28" s="53">
        <v>1</v>
      </c>
      <c r="K28" s="16" t="s">
        <v>41</v>
      </c>
      <c r="L28" s="74" t="s">
        <v>7</v>
      </c>
      <c r="M28" s="79"/>
      <c r="N28" s="19"/>
      <c r="O28" s="19"/>
      <c r="P28" s="48"/>
      <c r="Q28" s="19"/>
      <c r="R28" s="19"/>
      <c r="S28" s="48"/>
      <c r="T28" s="48"/>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59">
        <f t="shared" si="0"/>
        <v>0</v>
      </c>
      <c r="BB28" s="60">
        <f t="shared" si="1"/>
        <v>0</v>
      </c>
      <c r="BC28" s="61" t="str">
        <f t="shared" si="2"/>
        <v>INR Zero Only</v>
      </c>
      <c r="IE28" s="18">
        <v>1.01</v>
      </c>
      <c r="IF28" s="18" t="s">
        <v>33</v>
      </c>
      <c r="IG28" s="18" t="s">
        <v>30</v>
      </c>
      <c r="IH28" s="18">
        <v>123.223</v>
      </c>
      <c r="II28" s="18" t="s">
        <v>31</v>
      </c>
    </row>
    <row r="29" spans="1:243" s="17" customFormat="1" ht="30">
      <c r="A29" s="66">
        <v>10</v>
      </c>
      <c r="B29" s="72" t="s">
        <v>70</v>
      </c>
      <c r="C29" s="52" t="s">
        <v>89</v>
      </c>
      <c r="D29" s="73">
        <v>1</v>
      </c>
      <c r="E29" s="66" t="s">
        <v>73</v>
      </c>
      <c r="F29" s="64">
        <v>0</v>
      </c>
      <c r="G29" s="19"/>
      <c r="H29" s="15"/>
      <c r="I29" s="56" t="s">
        <v>32</v>
      </c>
      <c r="J29" s="53">
        <v>1</v>
      </c>
      <c r="K29" s="16" t="s">
        <v>41</v>
      </c>
      <c r="L29" s="74" t="s">
        <v>7</v>
      </c>
      <c r="M29" s="79"/>
      <c r="N29" s="19"/>
      <c r="O29" s="19"/>
      <c r="P29" s="48"/>
      <c r="Q29" s="19"/>
      <c r="R29" s="19"/>
      <c r="S29" s="48"/>
      <c r="T29" s="48"/>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59">
        <f t="shared" si="0"/>
        <v>0</v>
      </c>
      <c r="BB29" s="60">
        <f t="shared" si="1"/>
        <v>0</v>
      </c>
      <c r="BC29" s="61" t="str">
        <f t="shared" si="2"/>
        <v>INR Zero Only</v>
      </c>
      <c r="IE29" s="18">
        <v>1.01</v>
      </c>
      <c r="IF29" s="18" t="s">
        <v>33</v>
      </c>
      <c r="IG29" s="18" t="s">
        <v>30</v>
      </c>
      <c r="IH29" s="18">
        <v>123.223</v>
      </c>
      <c r="II29" s="18" t="s">
        <v>31</v>
      </c>
    </row>
    <row r="30" spans="1:243" s="17" customFormat="1" ht="30">
      <c r="A30" s="70">
        <v>11</v>
      </c>
      <c r="B30" s="67" t="s">
        <v>71</v>
      </c>
      <c r="C30" s="52" t="s">
        <v>90</v>
      </c>
      <c r="D30" s="69">
        <v>1</v>
      </c>
      <c r="E30" s="69" t="s">
        <v>73</v>
      </c>
      <c r="F30" s="64">
        <v>0</v>
      </c>
      <c r="G30" s="19"/>
      <c r="H30" s="15"/>
      <c r="I30" s="56" t="s">
        <v>32</v>
      </c>
      <c r="J30" s="53">
        <v>1</v>
      </c>
      <c r="K30" s="16" t="s">
        <v>41</v>
      </c>
      <c r="L30" s="74" t="s">
        <v>7</v>
      </c>
      <c r="M30" s="79"/>
      <c r="N30" s="19"/>
      <c r="O30" s="19"/>
      <c r="P30" s="48"/>
      <c r="Q30" s="19"/>
      <c r="R30" s="19"/>
      <c r="S30" s="48"/>
      <c r="T30" s="48"/>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59">
        <f t="shared" si="0"/>
        <v>0</v>
      </c>
      <c r="BB30" s="60">
        <f t="shared" si="1"/>
        <v>0</v>
      </c>
      <c r="BC30" s="61" t="str">
        <f t="shared" si="2"/>
        <v>INR Zero Only</v>
      </c>
      <c r="IE30" s="18">
        <v>1.01</v>
      </c>
      <c r="IF30" s="18" t="s">
        <v>33</v>
      </c>
      <c r="IG30" s="18" t="s">
        <v>30</v>
      </c>
      <c r="IH30" s="18">
        <v>123.223</v>
      </c>
      <c r="II30" s="18" t="s">
        <v>31</v>
      </c>
    </row>
    <row r="31" spans="1:243" s="17" customFormat="1" ht="23.25" customHeight="1">
      <c r="A31" s="28">
        <v>12</v>
      </c>
      <c r="B31" s="65" t="s">
        <v>49</v>
      </c>
      <c r="C31" s="52" t="s">
        <v>91</v>
      </c>
      <c r="D31" s="58"/>
      <c r="E31" s="58"/>
      <c r="F31" s="57"/>
      <c r="G31" s="57"/>
      <c r="H31" s="57"/>
      <c r="I31" s="57"/>
      <c r="J31" s="57"/>
      <c r="K31" s="57"/>
      <c r="L31" s="57"/>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IE31" s="18"/>
      <c r="IF31" s="18"/>
      <c r="IG31" s="18"/>
      <c r="IH31" s="18"/>
      <c r="II31" s="18"/>
    </row>
    <row r="32" spans="1:243" s="17" customFormat="1" ht="18.75" customHeight="1">
      <c r="A32" s="28">
        <v>13</v>
      </c>
      <c r="B32" s="63" t="s">
        <v>77</v>
      </c>
      <c r="C32" s="52" t="s">
        <v>92</v>
      </c>
      <c r="D32" s="54">
        <v>3</v>
      </c>
      <c r="E32" s="53" t="s">
        <v>31</v>
      </c>
      <c r="F32" s="55">
        <v>0</v>
      </c>
      <c r="G32" s="50"/>
      <c r="H32" s="19"/>
      <c r="I32" s="56" t="s">
        <v>47</v>
      </c>
      <c r="J32" s="53">
        <f>IF(I32="Less(-)",-1,1)</f>
        <v>-1</v>
      </c>
      <c r="K32" s="16" t="s">
        <v>41</v>
      </c>
      <c r="L32" s="74" t="s">
        <v>7</v>
      </c>
      <c r="M32" s="79"/>
      <c r="N32" s="19"/>
      <c r="O32" s="19"/>
      <c r="P32" s="48"/>
      <c r="Q32" s="19"/>
      <c r="R32" s="19"/>
      <c r="S32" s="49"/>
      <c r="T32" s="48"/>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59">
        <f>J32*D32*M32</f>
        <v>0</v>
      </c>
      <c r="BB32" s="60">
        <f>((M32*T32%)+M32)*D32*J32</f>
        <v>0</v>
      </c>
      <c r="BC32" s="61" t="str">
        <f>SpellNumber(L32,BB32)</f>
        <v>INR Zero Only</v>
      </c>
      <c r="IE32" s="18">
        <v>1.02</v>
      </c>
      <c r="IF32" s="18" t="s">
        <v>34</v>
      </c>
      <c r="IG32" s="18" t="s">
        <v>35</v>
      </c>
      <c r="IH32" s="18">
        <v>213</v>
      </c>
      <c r="II32" s="18" t="s">
        <v>31</v>
      </c>
    </row>
    <row r="33" spans="1:243" s="17" customFormat="1" ht="18.75" customHeight="1">
      <c r="A33" s="28">
        <v>14</v>
      </c>
      <c r="B33" s="51" t="s">
        <v>76</v>
      </c>
      <c r="C33" s="52" t="s">
        <v>93</v>
      </c>
      <c r="D33" s="54">
        <v>1</v>
      </c>
      <c r="E33" s="53" t="s">
        <v>31</v>
      </c>
      <c r="F33" s="64">
        <v>0</v>
      </c>
      <c r="G33" s="19"/>
      <c r="H33" s="19"/>
      <c r="I33" s="56" t="s">
        <v>47</v>
      </c>
      <c r="J33" s="53">
        <f>IF(I33="Less(-)",-1,1)</f>
        <v>-1</v>
      </c>
      <c r="K33" s="16" t="s">
        <v>41</v>
      </c>
      <c r="L33" s="74" t="s">
        <v>7</v>
      </c>
      <c r="M33" s="79"/>
      <c r="N33" s="19"/>
      <c r="O33" s="19"/>
      <c r="P33" s="48"/>
      <c r="Q33" s="19"/>
      <c r="R33" s="19"/>
      <c r="S33" s="49"/>
      <c r="T33" s="48"/>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59">
        <f>J33*D33*M33</f>
        <v>0</v>
      </c>
      <c r="BB33" s="60">
        <f>((M33*T33%)+M33)*D33*J33</f>
        <v>0</v>
      </c>
      <c r="BC33" s="61" t="str">
        <f>SpellNumber(L33,BB33)</f>
        <v>INR Zero Only</v>
      </c>
      <c r="IE33" s="18">
        <v>2</v>
      </c>
      <c r="IF33" s="18" t="s">
        <v>29</v>
      </c>
      <c r="IG33" s="18" t="s">
        <v>36</v>
      </c>
      <c r="IH33" s="18">
        <v>10</v>
      </c>
      <c r="II33" s="18" t="s">
        <v>31</v>
      </c>
    </row>
    <row r="34" spans="1:243" s="17" customFormat="1" ht="33" customHeight="1">
      <c r="A34" s="29" t="s">
        <v>38</v>
      </c>
      <c r="B34" s="30"/>
      <c r="C34" s="31"/>
      <c r="D34" s="32"/>
      <c r="E34" s="32"/>
      <c r="F34" s="32"/>
      <c r="G34" s="32"/>
      <c r="H34" s="33"/>
      <c r="I34" s="33"/>
      <c r="J34" s="33"/>
      <c r="K34" s="33"/>
      <c r="L34" s="34"/>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62">
        <f>SUM(BA14:BA33)</f>
        <v>0</v>
      </c>
      <c r="BB34" s="62">
        <f>SUM(BB14:BB33)</f>
        <v>0</v>
      </c>
      <c r="BC34" s="61" t="str">
        <f>SpellNumber($E$2,BB34)</f>
        <v>INR Zero Only</v>
      </c>
      <c r="IE34" s="18">
        <v>4</v>
      </c>
      <c r="IF34" s="18" t="s">
        <v>34</v>
      </c>
      <c r="IG34" s="18" t="s">
        <v>37</v>
      </c>
      <c r="IH34" s="18">
        <v>10</v>
      </c>
      <c r="II34" s="18" t="s">
        <v>31</v>
      </c>
    </row>
    <row r="35" spans="1:243" s="22" customFormat="1" ht="54.75" customHeight="1" hidden="1">
      <c r="A35" s="30" t="s">
        <v>43</v>
      </c>
      <c r="B35" s="35"/>
      <c r="C35" s="20"/>
      <c r="D35" s="36"/>
      <c r="E35" s="37" t="s">
        <v>39</v>
      </c>
      <c r="F35" s="47"/>
      <c r="G35" s="38"/>
      <c r="H35" s="21"/>
      <c r="I35" s="21"/>
      <c r="J35" s="21"/>
      <c r="K35" s="39"/>
      <c r="L35" s="40"/>
      <c r="M35" s="75" t="s">
        <v>40</v>
      </c>
      <c r="O35" s="17"/>
      <c r="P35" s="17"/>
      <c r="Q35" s="17"/>
      <c r="R35" s="17"/>
      <c r="S35" s="17"/>
      <c r="BA35" s="76">
        <f>IF(ISBLANK(F35),0,IF(E35="Excess (+)",ROUND(BA34+(BA34*F35),2),IF(E35="Less (-)",ROUND(BA34+(BA34*F35*(-1)),2),0)))</f>
        <v>0</v>
      </c>
      <c r="BB35" s="77">
        <f>ROUND(BA35,0)</f>
        <v>0</v>
      </c>
      <c r="BC35" s="78" t="str">
        <f>SpellNumber(L35,BB35)</f>
        <v> Zero Only</v>
      </c>
      <c r="IE35" s="23"/>
      <c r="IF35" s="23"/>
      <c r="IG35" s="23"/>
      <c r="IH35" s="23"/>
      <c r="II35" s="23"/>
    </row>
    <row r="36" spans="1:243" s="22" customFormat="1" ht="43.5" customHeight="1">
      <c r="A36" s="29" t="s">
        <v>42</v>
      </c>
      <c r="B36" s="29"/>
      <c r="C36" s="84" t="str">
        <f>SpellNumber($E$2,BB34)</f>
        <v>INR Zero Only</v>
      </c>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6"/>
      <c r="IE36" s="23"/>
      <c r="IF36" s="23"/>
      <c r="IG36" s="23"/>
      <c r="IH36" s="23"/>
      <c r="II36" s="23"/>
    </row>
    <row r="37" spans="3:243" s="12" customFormat="1" ht="15">
      <c r="C37" s="24"/>
      <c r="D37" s="24"/>
      <c r="E37" s="24"/>
      <c r="F37" s="24"/>
      <c r="G37" s="24"/>
      <c r="H37" s="24"/>
      <c r="I37" s="24"/>
      <c r="J37" s="24"/>
      <c r="K37" s="24"/>
      <c r="L37" s="24"/>
      <c r="M37" s="24"/>
      <c r="O37" s="24"/>
      <c r="BA37" s="24"/>
      <c r="BC37" s="24"/>
      <c r="IE37" s="13"/>
      <c r="IF37" s="13"/>
      <c r="IG37" s="13"/>
      <c r="IH37" s="13"/>
      <c r="II37" s="13"/>
    </row>
    <row r="38" ht="15"/>
  </sheetData>
  <sheetProtection password="EEC8" sheet="1" selectLockedCells="1"/>
  <mergeCells count="8">
    <mergeCell ref="A9:BC9"/>
    <mergeCell ref="C36:BC36"/>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5">
      <formula1>IF(ISBLANK(F35),$A$3:$C$3,$B$3:$C$3)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5">
      <formula1>0</formula1>
      <formula2>IF(E35&lt;&gt;"Select",99.9,0)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5">
      <formula1>IF(E35&lt;&gt;"Select",0,-1)</formula1>
      <formula2>IF(E35&lt;&gt;"Select",99.99,-1)</formula2>
    </dataValidation>
    <dataValidation allowBlank="1" showInputMessage="1" showErrorMessage="1" promptTitle="Addition / Deduction" prompt="Please Choose the correct One" sqref="J32:J33 J14:J15 J17:J18 J20 J22:J23 J25:J30"/>
    <dataValidation type="list" showInputMessage="1" showErrorMessage="1" sqref="I32:I33 I14:I15 I17:I18 I20 I22:I23 I25:I30">
      <formula1>"Excess(+), Less(-)"</formula1>
    </dataValidation>
    <dataValidation allowBlank="1" showInputMessage="1" showErrorMessage="1" promptTitle="Itemcode/Make" prompt="Please enter text" sqref="C13:C33"/>
    <dataValidation type="decimal" allowBlank="1" showInputMessage="1" showErrorMessage="1" promptTitle="Rate Entry" prompt="Please enter the Other Taxes2 in Rupees for this item. " errorTitle="Invaid Entry" error="Only Numeric Values are allowed. " sqref="N32:O33 N14:O15 N17:O18 N20:O20 N22:O23 N25:O3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32:Q33 Q14:Q15 Q17:Q18 Q20 Q22:Q23 Q25:Q3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32:H33 G14:H15 G17:H18 G20:H20 G22:H23 G25:H30">
      <formula1>0</formula1>
      <formula2>999999999999999</formula2>
    </dataValidation>
    <dataValidation allowBlank="1" showInputMessage="1" showErrorMessage="1" promptTitle="Units" prompt="Please enter Units in text" sqref="E32:E33 E14:E15 E17:E18 E20 E22:E23 E25:E30"/>
    <dataValidation type="decimal" allowBlank="1" showInputMessage="1" showErrorMessage="1" promptTitle="Quantity" prompt="Please enter the Quantity for this item. " errorTitle="Invalid Entry" error="Only Numeric Values are allowed. " sqref="F32:F33 D32:D33 D25:D30 F14:F15 D14:D15 D17:D18 F17:F18 F20 D20 D22:D23 F22:F23 F25:F30">
      <formula1>0</formula1>
      <formula2>999999999999999</formula2>
    </dataValidation>
    <dataValidation type="list" allowBlank="1" showInputMessage="1" showErrorMessage="1" sqref="K32:K33 K14:K15 K17:K18 K20 K22:K23 K25:K30">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32:M33 M14:M15 M17:M18 M20 M22:M23 M25:M30">
      <formula1>0</formula1>
      <formula2>999999999999999</formula2>
    </dataValidation>
    <dataValidation type="decimal" allowBlank="1" showInputMessage="1" showErrorMessage="1" promptTitle="Rate Entry" prompt="Please enter TAX in %" errorTitle="Invaid Entry" error="Only Numeric Values are allowed. " sqref="S32:S33">
      <formula1>0</formula1>
      <formula2>999999999999999</formula2>
    </dataValidation>
    <dataValidation type="textLength" operator="lessThan" allowBlank="1" showInputMessage="1" showErrorMessage="1" promptTitle="Rate Entry" prompt="Please enter TAX Name in Text" errorTitle="Invaid Entry" error="Only Text Values are allowed. " sqref="R32:R33 R14:R15 R17:R18 R20 R22:R23 R25:R30">
      <formula1>250</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L25 L26 L27 L28 L29 L30 L31 L32 L13 L14 L15 L16 L17 L18 L19 L20 L21 L22 L23 L24 L33">
      <formula1>"INR"</formula1>
    </dataValidation>
    <dataValidation type="decimal" allowBlank="1" showInputMessage="1" showErrorMessage="1" errorTitle="Invalid Entry" error="Only Numeric Values are allowed. " sqref="A13:A33">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4" t="s">
        <v>3</v>
      </c>
      <c r="F6" s="94"/>
      <c r="G6" s="94"/>
      <c r="H6" s="94"/>
      <c r="I6" s="94"/>
      <c r="J6" s="94"/>
      <c r="K6" s="94"/>
    </row>
    <row r="7" spans="5:11" ht="15">
      <c r="E7" s="94"/>
      <c r="F7" s="94"/>
      <c r="G7" s="94"/>
      <c r="H7" s="94"/>
      <c r="I7" s="94"/>
      <c r="J7" s="94"/>
      <c r="K7" s="94"/>
    </row>
    <row r="8" spans="5:11" ht="15">
      <c r="E8" s="94"/>
      <c r="F8" s="94"/>
      <c r="G8" s="94"/>
      <c r="H8" s="94"/>
      <c r="I8" s="94"/>
      <c r="J8" s="94"/>
      <c r="K8" s="94"/>
    </row>
    <row r="9" spans="5:11" ht="15">
      <c r="E9" s="94"/>
      <c r="F9" s="94"/>
      <c r="G9" s="94"/>
      <c r="H9" s="94"/>
      <c r="I9" s="94"/>
      <c r="J9" s="94"/>
      <c r="K9" s="94"/>
    </row>
    <row r="10" spans="5:11" ht="15">
      <c r="E10" s="94"/>
      <c r="F10" s="94"/>
      <c r="G10" s="94"/>
      <c r="H10" s="94"/>
      <c r="I10" s="94"/>
      <c r="J10" s="94"/>
      <c r="K10" s="94"/>
    </row>
    <row r="11" spans="5:11" ht="15">
      <c r="E11" s="94"/>
      <c r="F11" s="94"/>
      <c r="G11" s="94"/>
      <c r="H11" s="94"/>
      <c r="I11" s="94"/>
      <c r="J11" s="94"/>
      <c r="K11" s="94"/>
    </row>
    <row r="12" spans="5:11" ht="15">
      <c r="E12" s="94"/>
      <c r="F12" s="94"/>
      <c r="G12" s="94"/>
      <c r="H12" s="94"/>
      <c r="I12" s="94"/>
      <c r="J12" s="94"/>
      <c r="K12" s="94"/>
    </row>
    <row r="13" spans="5:11" ht="15">
      <c r="E13" s="94"/>
      <c r="F13" s="94"/>
      <c r="G13" s="94"/>
      <c r="H13" s="94"/>
      <c r="I13" s="94"/>
      <c r="J13" s="94"/>
      <c r="K13" s="94"/>
    </row>
    <row r="14" spans="5:11" ht="15">
      <c r="E14" s="94"/>
      <c r="F14" s="94"/>
      <c r="G14" s="94"/>
      <c r="H14" s="94"/>
      <c r="I14" s="94"/>
      <c r="J14" s="94"/>
      <c r="K14" s="9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 OFFICE</cp:lastModifiedBy>
  <cp:lastPrinted>2014-12-11T06:40:55Z</cp:lastPrinted>
  <dcterms:created xsi:type="dcterms:W3CDTF">2009-01-30T06:42:42Z</dcterms:created>
  <dcterms:modified xsi:type="dcterms:W3CDTF">2021-08-11T11:27:56Z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