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<sst xmlns="http://schemas.openxmlformats.org/spreadsheetml/2006/main" count="749" uniqueCount="182">
  <si>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</si>
  <si>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</si>
  <si>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</si>
  <si>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</si>
  <si>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</si>
  <si>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</si>
  <si>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</si>
  <si>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</si>
  <si>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</si>
  <si>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</si>
  <si>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</si>
  <si>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</si>
  <si>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</si>
  <si>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</si>
  <si>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</si>
  <si>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</si>
  <si>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</si>
  <si>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</si>
  <si>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</si>
  <si>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</si>
  <si>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</si>
  <si>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</si>
  <si>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</si>
  <si>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</si>
  <si>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</si>
  <si>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</si>
  <si>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</si>
  <si>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</si>
  <si>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</si>
  <si>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</si>
  <si>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</si>
  <si>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</si>
  <si>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</si>
  <si>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</si>
  <si>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</si>
  <si>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</si>
  <si>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</si>
  <si>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</si>
  <si>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</si>
  <si>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</si>
  <si>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</si>
  <si>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</si>
  <si>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</si>
  <si>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</si>
  <si>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</si>
  <si>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</si>
  <si>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</si>
  <si>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</si>
  <si>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</si>
  <si>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</si>
  <si>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</si>
  <si>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</si>
  <si>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</si>
  <si>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1:3 (1 cement : 3 fine sand)</t>
  </si>
  <si>
    <t>Two or more coats on new work</t>
  </si>
  <si>
    <t>Nominal concrete 1:3:6 or richer mix (i/c equivalent design mix)</t>
  </si>
  <si>
    <t>kg</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</si>
  <si>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</si>
  <si>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</si>
  <si>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</si>
  <si>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</si>
  <si>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</si>
  <si>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</si>
  <si>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</si>
  <si>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</si>
  <si>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</si>
  <si>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</si>
  <si>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</si>
  <si>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</si>
  <si>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</si>
  <si>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</si>
  <si>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</si>
  <si>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</si>
  <si>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</si>
  <si>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Demolishing lime concrete manually/ by mechanical means and disposal of material within 50 metres lead as per direction of Engineer- in-charge.</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</si>
  <si>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</si>
  <si>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</si>
  <si>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</si>
  <si>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</si>
  <si>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</si>
  <si>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</si>
  <si>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Name of Work: Setting right of vacant house no. 236</t>
  </si>
  <si>
    <t>Contract No:  12/C/D3/2021-22</t>
  </si>
  <si>
    <t>Providing and laying in position cement concrete of specified grade excluding the cost of centering and shuttering - All work up to plinth level :</t>
  </si>
  <si>
    <t>CLADDING WORK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</si>
  <si>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</si>
  <si>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</si>
  <si>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</si>
  <si>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tower bolt black finish, (Barrel type) with necessary screws etc. complete :</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</si>
  <si>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</si>
  <si>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</si>
  <si>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</si>
  <si>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</si>
  <si>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</si>
  <si>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</si>
  <si>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</si>
  <si>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</si>
  <si>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</si>
  <si>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</si>
  <si>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</si>
  <si>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</si>
  <si>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</si>
  <si>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</si>
  <si>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</si>
  <si>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</si>
  <si>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</si>
  <si>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</si>
  <si>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</si>
  <si>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</si>
  <si>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</si>
  <si>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</si>
  <si>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</si>
  <si>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</si>
  <si>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</si>
  <si>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</si>
  <si>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</si>
  <si>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</si>
  <si>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</si>
  <si>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</si>
  <si>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</si>
  <si>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</si>
  <si>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</si>
  <si>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</si>
  <si>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</si>
  <si>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</si>
  <si>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</si>
  <si>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</si>
  <si>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</si>
  <si>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</si>
  <si>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</si>
  <si>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</si>
  <si>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</si>
  <si>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</si>
  <si>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</si>
  <si>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</si>
  <si>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</si>
  <si>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</si>
  <si>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</si>
  <si>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</si>
  <si>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</si>
  <si>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</si>
  <si>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75 mm dia</t>
  </si>
  <si>
    <t>Sand cast iron S&amp;S as per IS -1729</t>
  </si>
  <si>
    <t>Providing and fixing single equal plain junction of required degree :</t>
  </si>
  <si>
    <t>100x100x100 mm</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</si>
  <si>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</si>
  <si>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</si>
  <si>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</si>
  <si>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</si>
  <si>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</si>
  <si>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</si>
  <si>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</si>
  <si>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</si>
  <si>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</si>
  <si>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</si>
  <si>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</si>
  <si>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</si>
  <si>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32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</si>
  <si>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</si>
  <si>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</si>
  <si>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</si>
  <si>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</si>
  <si>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</si>
  <si>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</si>
  <si>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</si>
  <si>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</si>
  <si>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</si>
  <si>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</si>
  <si>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</si>
  <si>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</si>
  <si>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</si>
  <si>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</si>
  <si>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</si>
  <si>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</si>
  <si>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</si>
  <si>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</si>
  <si>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</si>
  <si>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</si>
  <si>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</si>
  <si>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</si>
  <si>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Cum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</si>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</sst>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0" fontId="7" fillId="0" borderId="16"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9" fillId="0" borderId="16" xfId="59" applyNumberFormat="1" applyFont="1" applyFill="1" applyBorder="1" applyAlignment="1">
      <alignment vertical="top"/>
      <protection/>
    </xf>
    <xf numFmtId="2" fontId="14" fillId="0" borderId="22" xfId="59" applyNumberFormat="1" applyFont="1" applyFill="1" applyBorder="1" applyAlignment="1">
      <alignment horizontal="right" vertical="top"/>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2" fontId="7" fillId="0" borderId="15" xfId="58" applyNumberFormat="1" applyFont="1" applyFill="1" applyBorder="1" applyAlignment="1">
      <alignment horizontal="right" vertical="top"/>
      <protection/>
    </xf>
    <xf numFmtId="0" fontId="41" fillId="0" borderId="15" xfId="0" applyFont="1" applyFill="1" applyBorder="1" applyAlignment="1">
      <alignment horizontal="justify" vertical="top" wrapText="1"/>
    </xf>
    <xf numFmtId="0" fontId="59" fillId="0" borderId="15" xfId="0" applyFont="1" applyFill="1" applyBorder="1" applyAlignment="1">
      <alignment horizontal="justify" vertical="top" wrapText="1"/>
    </xf>
    <xf numFmtId="2" fontId="14" fillId="0" borderId="23" xfId="59" applyNumberFormat="1" applyFont="1" applyFill="1" applyBorder="1" applyAlignment="1">
      <alignment vertical="top"/>
      <protection/>
    </xf>
    <xf numFmtId="0" fontId="4" fillId="0" borderId="23"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0"/>
  <sheetViews>
    <sheetView showGridLines="0" view="pageBreakPreview" zoomScaleNormal="85" zoomScaleSheetLayoutView="100" zoomScalePageLayoutView="0" workbookViewId="0" topLeftCell="A154">
      <selection activeCell="BA157" sqref="BA15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5" t="str">
        <f>B2&amp;" BoQ"</f>
        <v>Percentage BoQ</v>
      </c>
      <c r="B1" s="55"/>
      <c r="C1" s="55"/>
      <c r="D1" s="55"/>
      <c r="E1" s="55"/>
      <c r="F1" s="55"/>
      <c r="G1" s="55"/>
      <c r="H1" s="55"/>
      <c r="I1" s="55"/>
      <c r="J1" s="55"/>
      <c r="K1" s="55"/>
      <c r="L1" s="5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56" t="s">
        <v>42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IE4" s="10"/>
      <c r="IF4" s="10"/>
      <c r="IG4" s="10"/>
      <c r="IH4" s="10"/>
      <c r="II4" s="10"/>
    </row>
    <row r="5" spans="1:243" s="9" customFormat="1" ht="30.75" customHeight="1">
      <c r="A5" s="56" t="s">
        <v>81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IE5" s="10"/>
      <c r="IF5" s="10"/>
      <c r="IG5" s="10"/>
      <c r="IH5" s="10"/>
      <c r="II5" s="10"/>
    </row>
    <row r="6" spans="1:243" s="9" customFormat="1" ht="30.75" customHeight="1">
      <c r="A6" s="56" t="s">
        <v>82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IE6" s="10"/>
      <c r="IF6" s="10"/>
      <c r="IG6" s="10"/>
      <c r="IH6" s="10"/>
      <c r="II6" s="10"/>
    </row>
    <row r="7" spans="1:243" s="9" customFormat="1" ht="29.25" customHeight="1" hidden="1">
      <c r="A7" s="57" t="s">
        <v>7</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IE7" s="10"/>
      <c r="IF7" s="10"/>
      <c r="IG7" s="10"/>
      <c r="IH7" s="10"/>
      <c r="II7" s="10"/>
    </row>
    <row r="8" spans="1:243" s="12" customFormat="1" ht="58.5" customHeight="1">
      <c r="A8" s="11" t="s">
        <v>39</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IE8" s="13"/>
      <c r="IF8" s="13"/>
      <c r="IG8" s="13"/>
      <c r="IH8" s="13"/>
      <c r="II8" s="13"/>
    </row>
    <row r="9" spans="1:243" s="14" customFormat="1" ht="61.5" customHeight="1">
      <c r="A9" s="58" t="s">
        <v>50</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49">
        <v>1</v>
      </c>
      <c r="B13" s="50" t="s">
        <v>57</v>
      </c>
      <c r="C13" s="34"/>
      <c r="D13" s="59"/>
      <c r="E13" s="59"/>
      <c r="F13" s="59"/>
      <c r="G13" s="59"/>
      <c r="H13" s="59"/>
      <c r="I13" s="59"/>
      <c r="J13" s="59"/>
      <c r="K13" s="59"/>
      <c r="L13" s="59"/>
      <c r="M13" s="59"/>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21">
        <v>1</v>
      </c>
      <c r="IB13" s="21" t="s">
        <v>57</v>
      </c>
      <c r="IE13" s="22"/>
      <c r="IF13" s="22"/>
      <c r="IG13" s="22"/>
      <c r="IH13" s="22"/>
      <c r="II13" s="22"/>
    </row>
    <row r="14" spans="1:243" s="21" customFormat="1" ht="49.5" customHeight="1">
      <c r="A14" s="49">
        <v>1.01</v>
      </c>
      <c r="B14" s="50" t="s">
        <v>83</v>
      </c>
      <c r="C14" s="34"/>
      <c r="D14" s="59"/>
      <c r="E14" s="59"/>
      <c r="F14" s="59"/>
      <c r="G14" s="59"/>
      <c r="H14" s="59"/>
      <c r="I14" s="59"/>
      <c r="J14" s="59"/>
      <c r="K14" s="59"/>
      <c r="L14" s="59"/>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IA14" s="21">
        <v>1.01</v>
      </c>
      <c r="IB14" s="21" t="s">
        <v>83</v>
      </c>
      <c r="IE14" s="22"/>
      <c r="IF14" s="22"/>
      <c r="IG14" s="22"/>
      <c r="IH14" s="22"/>
      <c r="II14" s="22"/>
    </row>
    <row r="15" spans="1:243" s="21" customFormat="1" ht="78.75">
      <c r="A15" s="49">
        <v>1.02</v>
      </c>
      <c r="B15" s="50" t="s">
        <v>52</v>
      </c>
      <c r="C15" s="34"/>
      <c r="D15" s="34">
        <v>0.5</v>
      </c>
      <c r="E15" s="51" t="s">
        <v>46</v>
      </c>
      <c r="F15" s="52">
        <v>5952.3</v>
      </c>
      <c r="G15" s="66"/>
      <c r="H15" s="66"/>
      <c r="I15" s="67" t="s">
        <v>33</v>
      </c>
      <c r="J15" s="68">
        <f>IF(I15="Less(-)",-1,1)</f>
        <v>1</v>
      </c>
      <c r="K15" s="66" t="s">
        <v>34</v>
      </c>
      <c r="L15" s="66" t="s">
        <v>4</v>
      </c>
      <c r="M15" s="69"/>
      <c r="N15" s="70"/>
      <c r="O15" s="70"/>
      <c r="P15" s="71"/>
      <c r="Q15" s="70"/>
      <c r="R15" s="70"/>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2">
        <f>total_amount_ba($B$2,$D$2,D15,F15,J15,K15,M15)</f>
        <v>2976.15</v>
      </c>
      <c r="BB15" s="73">
        <f>BA15+SUM(N15:AZ15)</f>
        <v>2976.15</v>
      </c>
      <c r="BC15" s="64" t="str">
        <f>SpellNumber(L15,BB15)</f>
        <v>INR  Two Thousand Nine Hundred &amp; Seventy Six  and Paise Fifteen Only</v>
      </c>
      <c r="IA15" s="21">
        <v>1.02</v>
      </c>
      <c r="IB15" s="21" t="s">
        <v>52</v>
      </c>
      <c r="ID15" s="21">
        <v>0.5</v>
      </c>
      <c r="IE15" s="22" t="s">
        <v>46</v>
      </c>
      <c r="IF15" s="22"/>
      <c r="IG15" s="22"/>
      <c r="IH15" s="22"/>
      <c r="II15" s="22"/>
    </row>
    <row r="16" spans="1:243" s="21" customFormat="1" ht="15.75">
      <c r="A16" s="49">
        <v>2</v>
      </c>
      <c r="B16" s="50" t="s">
        <v>84</v>
      </c>
      <c r="C16" s="34"/>
      <c r="D16" s="59"/>
      <c r="E16" s="59"/>
      <c r="F16" s="59"/>
      <c r="G16" s="59"/>
      <c r="H16" s="59"/>
      <c r="I16" s="59"/>
      <c r="J16" s="59"/>
      <c r="K16" s="59"/>
      <c r="L16" s="59"/>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21">
        <v>2</v>
      </c>
      <c r="IB16" s="21" t="s">
        <v>84</v>
      </c>
      <c r="IE16" s="22"/>
      <c r="IF16" s="22"/>
      <c r="IG16" s="22"/>
      <c r="IH16" s="22"/>
      <c r="II16" s="22"/>
    </row>
    <row r="17" spans="1:243" s="21" customFormat="1" ht="236.25">
      <c r="A17" s="49">
        <v>2.01</v>
      </c>
      <c r="B17" s="50" t="s">
        <v>58</v>
      </c>
      <c r="C17" s="34"/>
      <c r="D17" s="34">
        <v>30</v>
      </c>
      <c r="E17" s="51" t="s">
        <v>43</v>
      </c>
      <c r="F17" s="52">
        <v>903.38</v>
      </c>
      <c r="G17" s="66"/>
      <c r="H17" s="66"/>
      <c r="I17" s="67" t="s">
        <v>33</v>
      </c>
      <c r="J17" s="68">
        <f>IF(I17="Less(-)",-1,1)</f>
        <v>1</v>
      </c>
      <c r="K17" s="66" t="s">
        <v>34</v>
      </c>
      <c r="L17" s="66" t="s">
        <v>4</v>
      </c>
      <c r="M17" s="69"/>
      <c r="N17" s="70"/>
      <c r="O17" s="70"/>
      <c r="P17" s="71"/>
      <c r="Q17" s="70"/>
      <c r="R17" s="70"/>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2">
        <f>total_amount_ba($B$2,$D$2,D17,F17,J17,K17,M17)</f>
        <v>27101.4</v>
      </c>
      <c r="BB17" s="73">
        <f>BA17+SUM(N17:AZ17)</f>
        <v>27101.4</v>
      </c>
      <c r="BC17" s="64" t="str">
        <f>SpellNumber(L17,BB17)</f>
        <v>INR  Twenty Seven Thousand One Hundred &amp; One  and Paise Forty Only</v>
      </c>
      <c r="IA17" s="21">
        <v>2.01</v>
      </c>
      <c r="IB17" s="21" t="s">
        <v>58</v>
      </c>
      <c r="ID17" s="21">
        <v>30</v>
      </c>
      <c r="IE17" s="22" t="s">
        <v>43</v>
      </c>
      <c r="IF17" s="22"/>
      <c r="IG17" s="22"/>
      <c r="IH17" s="22"/>
      <c r="II17" s="22"/>
    </row>
    <row r="18" spans="1:243" s="21" customFormat="1" ht="17.25" customHeight="1">
      <c r="A18" s="49">
        <v>3</v>
      </c>
      <c r="B18" s="50" t="s">
        <v>85</v>
      </c>
      <c r="C18" s="34"/>
      <c r="D18" s="59"/>
      <c r="E18" s="59"/>
      <c r="F18" s="59"/>
      <c r="G18" s="59"/>
      <c r="H18" s="59"/>
      <c r="I18" s="59"/>
      <c r="J18" s="59"/>
      <c r="K18" s="59"/>
      <c r="L18" s="59"/>
      <c r="M18" s="59"/>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IA18" s="21">
        <v>3</v>
      </c>
      <c r="IB18" s="21" t="s">
        <v>85</v>
      </c>
      <c r="IE18" s="22"/>
      <c r="IF18" s="22"/>
      <c r="IG18" s="22"/>
      <c r="IH18" s="22"/>
      <c r="II18" s="22"/>
    </row>
    <row r="19" spans="1:243" s="21" customFormat="1" ht="29.25" customHeight="1">
      <c r="A19" s="49">
        <v>3.01</v>
      </c>
      <c r="B19" s="50" t="s">
        <v>86</v>
      </c>
      <c r="C19" s="34"/>
      <c r="D19" s="59"/>
      <c r="E19" s="59"/>
      <c r="F19" s="59"/>
      <c r="G19" s="59"/>
      <c r="H19" s="59"/>
      <c r="I19" s="59"/>
      <c r="J19" s="59"/>
      <c r="K19" s="59"/>
      <c r="L19" s="59"/>
      <c r="M19" s="59"/>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IA19" s="21">
        <v>3.01</v>
      </c>
      <c r="IB19" s="21" t="s">
        <v>86</v>
      </c>
      <c r="IE19" s="22"/>
      <c r="IF19" s="22"/>
      <c r="IG19" s="22"/>
      <c r="IH19" s="22"/>
      <c r="II19" s="22"/>
    </row>
    <row r="20" spans="1:243" s="21" customFormat="1" ht="33" customHeight="1">
      <c r="A20" s="49">
        <v>3.02</v>
      </c>
      <c r="B20" s="50" t="s">
        <v>59</v>
      </c>
      <c r="C20" s="34"/>
      <c r="D20" s="34">
        <v>0.65</v>
      </c>
      <c r="E20" s="51" t="s">
        <v>46</v>
      </c>
      <c r="F20" s="52">
        <v>92351.78</v>
      </c>
      <c r="G20" s="66"/>
      <c r="H20" s="66"/>
      <c r="I20" s="67" t="s">
        <v>33</v>
      </c>
      <c r="J20" s="68">
        <f>IF(I20="Less(-)",-1,1)</f>
        <v>1</v>
      </c>
      <c r="K20" s="66" t="s">
        <v>34</v>
      </c>
      <c r="L20" s="66" t="s">
        <v>4</v>
      </c>
      <c r="M20" s="69"/>
      <c r="N20" s="70"/>
      <c r="O20" s="70"/>
      <c r="P20" s="71"/>
      <c r="Q20" s="70"/>
      <c r="R20" s="70"/>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2">
        <f>total_amount_ba($B$2,$D$2,D20,F20,J20,K20,M20)</f>
        <v>60028.66</v>
      </c>
      <c r="BB20" s="73">
        <f>BA20+SUM(N20:AZ20)</f>
        <v>60028.66</v>
      </c>
      <c r="BC20" s="64" t="str">
        <f>SpellNumber(L20,BB20)</f>
        <v>INR  Sixty Thousand  &amp;Twenty Eight  and Paise Sixty Six Only</v>
      </c>
      <c r="IA20" s="21">
        <v>3.02</v>
      </c>
      <c r="IB20" s="21" t="s">
        <v>59</v>
      </c>
      <c r="ID20" s="21">
        <v>0.65</v>
      </c>
      <c r="IE20" s="22" t="s">
        <v>46</v>
      </c>
      <c r="IF20" s="22"/>
      <c r="IG20" s="22"/>
      <c r="IH20" s="22"/>
      <c r="II20" s="22"/>
    </row>
    <row r="21" spans="1:243" s="21" customFormat="1" ht="34.5" customHeight="1">
      <c r="A21" s="49">
        <v>3.03</v>
      </c>
      <c r="B21" s="50" t="s">
        <v>87</v>
      </c>
      <c r="C21" s="34"/>
      <c r="D21" s="59"/>
      <c r="E21" s="59"/>
      <c r="F21" s="59"/>
      <c r="G21" s="59"/>
      <c r="H21" s="59"/>
      <c r="I21" s="59"/>
      <c r="J21" s="59"/>
      <c r="K21" s="59"/>
      <c r="L21" s="59"/>
      <c r="M21" s="59"/>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21">
        <v>3.03</v>
      </c>
      <c r="IB21" s="21" t="s">
        <v>87</v>
      </c>
      <c r="IE21" s="22"/>
      <c r="IF21" s="22"/>
      <c r="IG21" s="22"/>
      <c r="IH21" s="22"/>
      <c r="II21" s="22"/>
    </row>
    <row r="22" spans="1:243" s="21" customFormat="1" ht="18" customHeight="1">
      <c r="A22" s="49">
        <v>3.04</v>
      </c>
      <c r="B22" s="50" t="s">
        <v>60</v>
      </c>
      <c r="C22" s="34"/>
      <c r="D22" s="59"/>
      <c r="E22" s="59"/>
      <c r="F22" s="59"/>
      <c r="G22" s="59"/>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IA22" s="21">
        <v>3.04</v>
      </c>
      <c r="IB22" s="21" t="s">
        <v>60</v>
      </c>
      <c r="IE22" s="22"/>
      <c r="IF22" s="22"/>
      <c r="IG22" s="22"/>
      <c r="IH22" s="22"/>
      <c r="II22" s="22"/>
    </row>
    <row r="23" spans="1:243" s="21" customFormat="1" ht="30.75" customHeight="1">
      <c r="A23" s="49">
        <v>3.05</v>
      </c>
      <c r="B23" s="50" t="s">
        <v>61</v>
      </c>
      <c r="C23" s="34"/>
      <c r="D23" s="34">
        <v>2.5</v>
      </c>
      <c r="E23" s="51" t="s">
        <v>43</v>
      </c>
      <c r="F23" s="52">
        <v>3817.4</v>
      </c>
      <c r="G23" s="66"/>
      <c r="H23" s="66"/>
      <c r="I23" s="67" t="s">
        <v>33</v>
      </c>
      <c r="J23" s="68">
        <f>IF(I23="Less(-)",-1,1)</f>
        <v>1</v>
      </c>
      <c r="K23" s="66" t="s">
        <v>34</v>
      </c>
      <c r="L23" s="66" t="s">
        <v>4</v>
      </c>
      <c r="M23" s="69"/>
      <c r="N23" s="70"/>
      <c r="O23" s="70"/>
      <c r="P23" s="71"/>
      <c r="Q23" s="70"/>
      <c r="R23" s="70"/>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2">
        <f>total_amount_ba($B$2,$D$2,D23,F23,J23,K23,M23)</f>
        <v>9543.5</v>
      </c>
      <c r="BB23" s="73">
        <f>BA23+SUM(N23:AZ23)</f>
        <v>9543.5</v>
      </c>
      <c r="BC23" s="64" t="str">
        <f>SpellNumber(L23,BB23)</f>
        <v>INR  Nine Thousand Five Hundred &amp; Forty Three  and Paise Fifty Only</v>
      </c>
      <c r="IA23" s="21">
        <v>3.05</v>
      </c>
      <c r="IB23" s="21" t="s">
        <v>61</v>
      </c>
      <c r="ID23" s="21">
        <v>2.5</v>
      </c>
      <c r="IE23" s="22" t="s">
        <v>43</v>
      </c>
      <c r="IF23" s="22"/>
      <c r="IG23" s="22"/>
      <c r="IH23" s="22"/>
      <c r="II23" s="22"/>
    </row>
    <row r="24" spans="1:243" s="21" customFormat="1" ht="51" customHeight="1">
      <c r="A24" s="49">
        <v>3.06</v>
      </c>
      <c r="B24" s="50" t="s">
        <v>88</v>
      </c>
      <c r="C24" s="34"/>
      <c r="D24" s="59"/>
      <c r="E24" s="59"/>
      <c r="F24" s="59"/>
      <c r="G24" s="59"/>
      <c r="H24" s="59"/>
      <c r="I24" s="59"/>
      <c r="J24" s="59"/>
      <c r="K24" s="59"/>
      <c r="L24" s="59"/>
      <c r="M24" s="59"/>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IA24" s="21">
        <v>3.06</v>
      </c>
      <c r="IB24" s="21" t="s">
        <v>88</v>
      </c>
      <c r="IE24" s="22"/>
      <c r="IF24" s="22"/>
      <c r="IG24" s="22"/>
      <c r="IH24" s="22"/>
      <c r="II24" s="22"/>
    </row>
    <row r="25" spans="1:243" s="21" customFormat="1" ht="31.5" customHeight="1">
      <c r="A25" s="49">
        <v>3.07</v>
      </c>
      <c r="B25" s="50" t="s">
        <v>62</v>
      </c>
      <c r="C25" s="34"/>
      <c r="D25" s="34">
        <v>4</v>
      </c>
      <c r="E25" s="51" t="s">
        <v>47</v>
      </c>
      <c r="F25" s="52">
        <v>46.08</v>
      </c>
      <c r="G25" s="66"/>
      <c r="H25" s="66"/>
      <c r="I25" s="67" t="s">
        <v>33</v>
      </c>
      <c r="J25" s="68">
        <f aca="true" t="shared" si="0" ref="J24:J87">IF(I25="Less(-)",-1,1)</f>
        <v>1</v>
      </c>
      <c r="K25" s="66" t="s">
        <v>34</v>
      </c>
      <c r="L25" s="66" t="s">
        <v>4</v>
      </c>
      <c r="M25" s="69"/>
      <c r="N25" s="70"/>
      <c r="O25" s="70"/>
      <c r="P25" s="71"/>
      <c r="Q25" s="70"/>
      <c r="R25" s="70"/>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 aca="true" t="shared" si="1" ref="BA24:BA87">total_amount_ba($B$2,$D$2,D25,F25,J25,K25,M25)</f>
        <v>184.32</v>
      </c>
      <c r="BB25" s="73">
        <f aca="true" t="shared" si="2" ref="BB24:BB87">BA25+SUM(N25:AZ25)</f>
        <v>184.32</v>
      </c>
      <c r="BC25" s="64" t="str">
        <f aca="true" t="shared" si="3" ref="BC24:BC87">SpellNumber(L25,BB25)</f>
        <v>INR  One Hundred &amp; Eighty Four  and Paise Thirty Two Only</v>
      </c>
      <c r="IA25" s="21">
        <v>3.07</v>
      </c>
      <c r="IB25" s="21" t="s">
        <v>62</v>
      </c>
      <c r="ID25" s="21">
        <v>4</v>
      </c>
      <c r="IE25" s="22" t="s">
        <v>47</v>
      </c>
      <c r="IF25" s="22"/>
      <c r="IG25" s="22"/>
      <c r="IH25" s="22"/>
      <c r="II25" s="22"/>
    </row>
    <row r="26" spans="1:243" s="21" customFormat="1" ht="31.5" customHeight="1">
      <c r="A26" s="49">
        <v>3.08</v>
      </c>
      <c r="B26" s="50" t="s">
        <v>63</v>
      </c>
      <c r="C26" s="34"/>
      <c r="D26" s="34">
        <v>4</v>
      </c>
      <c r="E26" s="51" t="s">
        <v>47</v>
      </c>
      <c r="F26" s="52">
        <v>33.93</v>
      </c>
      <c r="G26" s="66"/>
      <c r="H26" s="66"/>
      <c r="I26" s="67" t="s">
        <v>33</v>
      </c>
      <c r="J26" s="68">
        <f t="shared" si="0"/>
        <v>1</v>
      </c>
      <c r="K26" s="66" t="s">
        <v>34</v>
      </c>
      <c r="L26" s="66" t="s">
        <v>4</v>
      </c>
      <c r="M26" s="69"/>
      <c r="N26" s="70"/>
      <c r="O26" s="70"/>
      <c r="P26" s="71"/>
      <c r="Q26" s="70"/>
      <c r="R26" s="70"/>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2">
        <f t="shared" si="1"/>
        <v>135.72</v>
      </c>
      <c r="BB26" s="73">
        <f t="shared" si="2"/>
        <v>135.72</v>
      </c>
      <c r="BC26" s="64" t="str">
        <f t="shared" si="3"/>
        <v>INR  One Hundred &amp; Thirty Five  and Paise Seventy Two Only</v>
      </c>
      <c r="IA26" s="21">
        <v>3.08</v>
      </c>
      <c r="IB26" s="21" t="s">
        <v>63</v>
      </c>
      <c r="ID26" s="21">
        <v>4</v>
      </c>
      <c r="IE26" s="22" t="s">
        <v>47</v>
      </c>
      <c r="IF26" s="22"/>
      <c r="IG26" s="22"/>
      <c r="IH26" s="22"/>
      <c r="II26" s="22"/>
    </row>
    <row r="27" spans="1:243" s="21" customFormat="1" ht="31.5" customHeight="1">
      <c r="A27" s="49">
        <v>3.09</v>
      </c>
      <c r="B27" s="50" t="s">
        <v>89</v>
      </c>
      <c r="C27" s="34"/>
      <c r="D27" s="59"/>
      <c r="E27" s="59"/>
      <c r="F27" s="59"/>
      <c r="G27" s="59"/>
      <c r="H27" s="59"/>
      <c r="I27" s="59"/>
      <c r="J27" s="59"/>
      <c r="K27" s="59"/>
      <c r="L27" s="59"/>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21">
        <v>3.09</v>
      </c>
      <c r="IB27" s="21" t="s">
        <v>89</v>
      </c>
      <c r="IE27" s="22"/>
      <c r="IF27" s="22"/>
      <c r="IG27" s="22"/>
      <c r="IH27" s="22"/>
      <c r="II27" s="22"/>
    </row>
    <row r="28" spans="1:243" s="21" customFormat="1" ht="28.5" customHeight="1">
      <c r="A28" s="53">
        <v>3.1</v>
      </c>
      <c r="B28" s="50" t="s">
        <v>90</v>
      </c>
      <c r="C28" s="34"/>
      <c r="D28" s="34">
        <v>4</v>
      </c>
      <c r="E28" s="51" t="s">
        <v>47</v>
      </c>
      <c r="F28" s="52">
        <v>30.56</v>
      </c>
      <c r="G28" s="66"/>
      <c r="H28" s="66"/>
      <c r="I28" s="67" t="s">
        <v>33</v>
      </c>
      <c r="J28" s="68">
        <f t="shared" si="0"/>
        <v>1</v>
      </c>
      <c r="K28" s="66" t="s">
        <v>34</v>
      </c>
      <c r="L28" s="66" t="s">
        <v>4</v>
      </c>
      <c r="M28" s="69"/>
      <c r="N28" s="70"/>
      <c r="O28" s="70"/>
      <c r="P28" s="71"/>
      <c r="Q28" s="70"/>
      <c r="R28" s="70"/>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2">
        <f t="shared" si="1"/>
        <v>122.24</v>
      </c>
      <c r="BB28" s="73">
        <f t="shared" si="2"/>
        <v>122.24</v>
      </c>
      <c r="BC28" s="64" t="str">
        <f t="shared" si="3"/>
        <v>INR  One Hundred &amp; Twenty Two  and Paise Twenty Four Only</v>
      </c>
      <c r="IA28" s="21">
        <v>3.1</v>
      </c>
      <c r="IB28" s="21" t="s">
        <v>90</v>
      </c>
      <c r="ID28" s="21">
        <v>4</v>
      </c>
      <c r="IE28" s="22" t="s">
        <v>47</v>
      </c>
      <c r="IF28" s="22"/>
      <c r="IG28" s="22"/>
      <c r="IH28" s="22"/>
      <c r="II28" s="22"/>
    </row>
    <row r="29" spans="1:243" s="21" customFormat="1" ht="31.5" customHeight="1">
      <c r="A29" s="53">
        <v>3.11</v>
      </c>
      <c r="B29" s="50" t="s">
        <v>64</v>
      </c>
      <c r="C29" s="34"/>
      <c r="D29" s="34">
        <v>4</v>
      </c>
      <c r="E29" s="51" t="s">
        <v>47</v>
      </c>
      <c r="F29" s="52">
        <v>24.51</v>
      </c>
      <c r="G29" s="66"/>
      <c r="H29" s="66"/>
      <c r="I29" s="67" t="s">
        <v>33</v>
      </c>
      <c r="J29" s="68">
        <f t="shared" si="0"/>
        <v>1</v>
      </c>
      <c r="K29" s="66" t="s">
        <v>34</v>
      </c>
      <c r="L29" s="66" t="s">
        <v>4</v>
      </c>
      <c r="M29" s="69"/>
      <c r="N29" s="70"/>
      <c r="O29" s="70"/>
      <c r="P29" s="71"/>
      <c r="Q29" s="70"/>
      <c r="R29" s="70"/>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2">
        <f t="shared" si="1"/>
        <v>98.04</v>
      </c>
      <c r="BB29" s="73">
        <f t="shared" si="2"/>
        <v>98.04</v>
      </c>
      <c r="BC29" s="64" t="str">
        <f t="shared" si="3"/>
        <v>INR  Ninety Eight and Paise Four Only</v>
      </c>
      <c r="IA29" s="21">
        <v>3.11</v>
      </c>
      <c r="IB29" s="21" t="s">
        <v>64</v>
      </c>
      <c r="ID29" s="21">
        <v>4</v>
      </c>
      <c r="IE29" s="22" t="s">
        <v>47</v>
      </c>
      <c r="IF29" s="22"/>
      <c r="IG29" s="22"/>
      <c r="IH29" s="22"/>
      <c r="II29" s="22"/>
    </row>
    <row r="30" spans="1:243" s="21" customFormat="1" ht="80.25" customHeight="1">
      <c r="A30" s="49">
        <v>3.12</v>
      </c>
      <c r="B30" s="50" t="s">
        <v>91</v>
      </c>
      <c r="C30" s="34"/>
      <c r="D30" s="59"/>
      <c r="E30" s="59"/>
      <c r="F30" s="59"/>
      <c r="G30" s="59"/>
      <c r="H30" s="59"/>
      <c r="I30" s="59"/>
      <c r="J30" s="59"/>
      <c r="K30" s="59"/>
      <c r="L30" s="59"/>
      <c r="M30" s="59"/>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IA30" s="21">
        <v>3.12</v>
      </c>
      <c r="IB30" s="21" t="s">
        <v>91</v>
      </c>
      <c r="IE30" s="22"/>
      <c r="IF30" s="22"/>
      <c r="IG30" s="22"/>
      <c r="IH30" s="22"/>
      <c r="II30" s="22"/>
    </row>
    <row r="31" spans="1:243" s="21" customFormat="1" ht="31.5" customHeight="1">
      <c r="A31" s="49">
        <v>3.13</v>
      </c>
      <c r="B31" s="50" t="s">
        <v>62</v>
      </c>
      <c r="C31" s="34"/>
      <c r="D31" s="34">
        <v>4</v>
      </c>
      <c r="E31" s="51" t="s">
        <v>47</v>
      </c>
      <c r="F31" s="52">
        <v>65.76</v>
      </c>
      <c r="G31" s="66"/>
      <c r="H31" s="66"/>
      <c r="I31" s="67" t="s">
        <v>33</v>
      </c>
      <c r="J31" s="68">
        <f t="shared" si="0"/>
        <v>1</v>
      </c>
      <c r="K31" s="66" t="s">
        <v>34</v>
      </c>
      <c r="L31" s="66" t="s">
        <v>4</v>
      </c>
      <c r="M31" s="69"/>
      <c r="N31" s="70"/>
      <c r="O31" s="70"/>
      <c r="P31" s="71"/>
      <c r="Q31" s="70"/>
      <c r="R31" s="70"/>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2">
        <f t="shared" si="1"/>
        <v>263.04</v>
      </c>
      <c r="BB31" s="73">
        <f t="shared" si="2"/>
        <v>263.04</v>
      </c>
      <c r="BC31" s="64" t="str">
        <f t="shared" si="3"/>
        <v>INR  Two Hundred &amp; Sixty Three  and Paise Four Only</v>
      </c>
      <c r="IA31" s="21">
        <v>3.13</v>
      </c>
      <c r="IB31" s="21" t="s">
        <v>62</v>
      </c>
      <c r="ID31" s="21">
        <v>4</v>
      </c>
      <c r="IE31" s="22" t="s">
        <v>47</v>
      </c>
      <c r="IF31" s="22"/>
      <c r="IG31" s="22"/>
      <c r="IH31" s="22"/>
      <c r="II31" s="22"/>
    </row>
    <row r="32" spans="1:243" s="21" customFormat="1" ht="31.5" customHeight="1">
      <c r="A32" s="49">
        <v>3.14</v>
      </c>
      <c r="B32" s="50" t="s">
        <v>63</v>
      </c>
      <c r="C32" s="34"/>
      <c r="D32" s="34">
        <v>4</v>
      </c>
      <c r="E32" s="51" t="s">
        <v>47</v>
      </c>
      <c r="F32" s="52">
        <v>50.99</v>
      </c>
      <c r="G32" s="66"/>
      <c r="H32" s="66"/>
      <c r="I32" s="67" t="s">
        <v>33</v>
      </c>
      <c r="J32" s="68">
        <f t="shared" si="0"/>
        <v>1</v>
      </c>
      <c r="K32" s="66" t="s">
        <v>34</v>
      </c>
      <c r="L32" s="66" t="s">
        <v>4</v>
      </c>
      <c r="M32" s="69"/>
      <c r="N32" s="70"/>
      <c r="O32" s="70"/>
      <c r="P32" s="71"/>
      <c r="Q32" s="70"/>
      <c r="R32" s="70"/>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2">
        <f t="shared" si="1"/>
        <v>203.96</v>
      </c>
      <c r="BB32" s="73">
        <f t="shared" si="2"/>
        <v>203.96</v>
      </c>
      <c r="BC32" s="64" t="str">
        <f t="shared" si="3"/>
        <v>INR  Two Hundred &amp; Three  and Paise Ninety Six Only</v>
      </c>
      <c r="IA32" s="21">
        <v>3.14</v>
      </c>
      <c r="IB32" s="21" t="s">
        <v>63</v>
      </c>
      <c r="ID32" s="21">
        <v>4</v>
      </c>
      <c r="IE32" s="22" t="s">
        <v>47</v>
      </c>
      <c r="IF32" s="22"/>
      <c r="IG32" s="22"/>
      <c r="IH32" s="22"/>
      <c r="II32" s="22"/>
    </row>
    <row r="33" spans="1:243" s="21" customFormat="1" ht="78.75" customHeight="1">
      <c r="A33" s="49">
        <v>3.15</v>
      </c>
      <c r="B33" s="50" t="s">
        <v>92</v>
      </c>
      <c r="C33" s="34"/>
      <c r="D33" s="59"/>
      <c r="E33" s="59"/>
      <c r="F33" s="59"/>
      <c r="G33" s="59"/>
      <c r="H33" s="59"/>
      <c r="I33" s="59"/>
      <c r="J33" s="59"/>
      <c r="K33" s="59"/>
      <c r="L33" s="59"/>
      <c r="M33" s="59"/>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IA33" s="21">
        <v>3.15</v>
      </c>
      <c r="IB33" s="21" t="s">
        <v>92</v>
      </c>
      <c r="IE33" s="22"/>
      <c r="IF33" s="22"/>
      <c r="IG33" s="22"/>
      <c r="IH33" s="22"/>
      <c r="II33" s="22"/>
    </row>
    <row r="34" spans="1:243" s="21" customFormat="1" ht="31.5" customHeight="1">
      <c r="A34" s="49">
        <v>3.16</v>
      </c>
      <c r="B34" s="50" t="s">
        <v>90</v>
      </c>
      <c r="C34" s="34"/>
      <c r="D34" s="34">
        <v>4</v>
      </c>
      <c r="E34" s="51" t="s">
        <v>47</v>
      </c>
      <c r="F34" s="52">
        <v>52.3</v>
      </c>
      <c r="G34" s="66"/>
      <c r="H34" s="66"/>
      <c r="I34" s="67" t="s">
        <v>33</v>
      </c>
      <c r="J34" s="68">
        <f t="shared" si="0"/>
        <v>1</v>
      </c>
      <c r="K34" s="66" t="s">
        <v>34</v>
      </c>
      <c r="L34" s="66" t="s">
        <v>4</v>
      </c>
      <c r="M34" s="69"/>
      <c r="N34" s="70"/>
      <c r="O34" s="70"/>
      <c r="P34" s="71"/>
      <c r="Q34" s="70"/>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2">
        <f t="shared" si="1"/>
        <v>209.2</v>
      </c>
      <c r="BB34" s="73">
        <f t="shared" si="2"/>
        <v>209.2</v>
      </c>
      <c r="BC34" s="64" t="str">
        <f t="shared" si="3"/>
        <v>INR  Two Hundred &amp; Nine  and Paise Twenty Only</v>
      </c>
      <c r="IA34" s="21">
        <v>3.16</v>
      </c>
      <c r="IB34" s="21" t="s">
        <v>90</v>
      </c>
      <c r="ID34" s="21">
        <v>4</v>
      </c>
      <c r="IE34" s="22" t="s">
        <v>47</v>
      </c>
      <c r="IF34" s="22"/>
      <c r="IG34" s="22"/>
      <c r="IH34" s="22"/>
      <c r="II34" s="22"/>
    </row>
    <row r="35" spans="1:243" s="21" customFormat="1" ht="31.5" customHeight="1">
      <c r="A35" s="49">
        <v>3.17</v>
      </c>
      <c r="B35" s="50" t="s">
        <v>93</v>
      </c>
      <c r="C35" s="34"/>
      <c r="D35" s="59"/>
      <c r="E35" s="59"/>
      <c r="F35" s="59"/>
      <c r="G35" s="59"/>
      <c r="H35" s="59"/>
      <c r="I35" s="59"/>
      <c r="J35" s="59"/>
      <c r="K35" s="59"/>
      <c r="L35" s="59"/>
      <c r="M35" s="59"/>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IA35" s="21">
        <v>3.17</v>
      </c>
      <c r="IB35" s="21" t="s">
        <v>93</v>
      </c>
      <c r="IE35" s="22"/>
      <c r="IF35" s="22"/>
      <c r="IG35" s="22"/>
      <c r="IH35" s="22"/>
      <c r="II35" s="22"/>
    </row>
    <row r="36" spans="1:243" s="21" customFormat="1" ht="28.5">
      <c r="A36" s="49">
        <v>3.18</v>
      </c>
      <c r="B36" s="50" t="s">
        <v>94</v>
      </c>
      <c r="C36" s="34"/>
      <c r="D36" s="34">
        <v>5</v>
      </c>
      <c r="E36" s="51" t="s">
        <v>47</v>
      </c>
      <c r="F36" s="52">
        <v>54.41</v>
      </c>
      <c r="G36" s="66"/>
      <c r="H36" s="66"/>
      <c r="I36" s="67" t="s">
        <v>33</v>
      </c>
      <c r="J36" s="68">
        <f t="shared" si="0"/>
        <v>1</v>
      </c>
      <c r="K36" s="66" t="s">
        <v>34</v>
      </c>
      <c r="L36" s="66" t="s">
        <v>4</v>
      </c>
      <c r="M36" s="69"/>
      <c r="N36" s="70"/>
      <c r="O36" s="70"/>
      <c r="P36" s="71"/>
      <c r="Q36" s="70"/>
      <c r="R36" s="70"/>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2">
        <f t="shared" si="1"/>
        <v>272.05</v>
      </c>
      <c r="BB36" s="73">
        <f t="shared" si="2"/>
        <v>272.05</v>
      </c>
      <c r="BC36" s="64" t="str">
        <f t="shared" si="3"/>
        <v>INR  Two Hundred &amp; Seventy Two  and Paise Five Only</v>
      </c>
      <c r="IA36" s="21">
        <v>3.18</v>
      </c>
      <c r="IB36" s="21" t="s">
        <v>94</v>
      </c>
      <c r="ID36" s="21">
        <v>5</v>
      </c>
      <c r="IE36" s="22" t="s">
        <v>47</v>
      </c>
      <c r="IF36" s="22"/>
      <c r="IG36" s="22"/>
      <c r="IH36" s="22"/>
      <c r="II36" s="22"/>
    </row>
    <row r="37" spans="1:243" s="21" customFormat="1" ht="31.5" customHeight="1">
      <c r="A37" s="49">
        <v>3.19</v>
      </c>
      <c r="B37" s="50" t="s">
        <v>95</v>
      </c>
      <c r="C37" s="34"/>
      <c r="D37" s="59"/>
      <c r="E37" s="59"/>
      <c r="F37" s="59"/>
      <c r="G37" s="59"/>
      <c r="H37" s="59"/>
      <c r="I37" s="59"/>
      <c r="J37" s="59"/>
      <c r="K37" s="59"/>
      <c r="L37" s="59"/>
      <c r="M37" s="59"/>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IA37" s="21">
        <v>3.19</v>
      </c>
      <c r="IB37" s="21" t="s">
        <v>95</v>
      </c>
      <c r="IE37" s="22"/>
      <c r="IF37" s="22"/>
      <c r="IG37" s="22"/>
      <c r="IH37" s="22"/>
      <c r="II37" s="22"/>
    </row>
    <row r="38" spans="1:243" s="21" customFormat="1" ht="31.5" customHeight="1">
      <c r="A38" s="53">
        <v>3.2</v>
      </c>
      <c r="B38" s="50" t="s">
        <v>96</v>
      </c>
      <c r="C38" s="34"/>
      <c r="D38" s="34">
        <v>10</v>
      </c>
      <c r="E38" s="51" t="s">
        <v>44</v>
      </c>
      <c r="F38" s="52">
        <v>194.34</v>
      </c>
      <c r="G38" s="66"/>
      <c r="H38" s="66"/>
      <c r="I38" s="67" t="s">
        <v>33</v>
      </c>
      <c r="J38" s="68">
        <f t="shared" si="0"/>
        <v>1</v>
      </c>
      <c r="K38" s="66" t="s">
        <v>34</v>
      </c>
      <c r="L38" s="66" t="s">
        <v>4</v>
      </c>
      <c r="M38" s="69"/>
      <c r="N38" s="70"/>
      <c r="O38" s="70"/>
      <c r="P38" s="71"/>
      <c r="Q38" s="70"/>
      <c r="R38" s="70"/>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2">
        <f t="shared" si="1"/>
        <v>1943.4</v>
      </c>
      <c r="BB38" s="73">
        <f t="shared" si="2"/>
        <v>1943.4</v>
      </c>
      <c r="BC38" s="64" t="str">
        <f t="shared" si="3"/>
        <v>INR  One Thousand Nine Hundred &amp; Forty Three  and Paise Forty Only</v>
      </c>
      <c r="IA38" s="21">
        <v>3.2</v>
      </c>
      <c r="IB38" s="21" t="s">
        <v>96</v>
      </c>
      <c r="ID38" s="21">
        <v>10</v>
      </c>
      <c r="IE38" s="22" t="s">
        <v>44</v>
      </c>
      <c r="IF38" s="22"/>
      <c r="IG38" s="22"/>
      <c r="IH38" s="22"/>
      <c r="II38" s="22"/>
    </row>
    <row r="39" spans="1:243" s="21" customFormat="1" ht="18" customHeight="1">
      <c r="A39" s="49">
        <v>3.21</v>
      </c>
      <c r="B39" s="50" t="s">
        <v>97</v>
      </c>
      <c r="C39" s="34"/>
      <c r="D39" s="59"/>
      <c r="E39" s="59"/>
      <c r="F39" s="59"/>
      <c r="G39" s="59"/>
      <c r="H39" s="59"/>
      <c r="I39" s="59"/>
      <c r="J39" s="59"/>
      <c r="K39" s="59"/>
      <c r="L39" s="59"/>
      <c r="M39" s="59"/>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IA39" s="21">
        <v>3.21</v>
      </c>
      <c r="IB39" s="21" t="s">
        <v>97</v>
      </c>
      <c r="IE39" s="22"/>
      <c r="IF39" s="22"/>
      <c r="IG39" s="22"/>
      <c r="IH39" s="22"/>
      <c r="II39" s="22"/>
    </row>
    <row r="40" spans="1:243" s="21" customFormat="1" ht="329.25" customHeight="1">
      <c r="A40" s="53">
        <v>3.22</v>
      </c>
      <c r="B40" s="50" t="s">
        <v>98</v>
      </c>
      <c r="C40" s="34"/>
      <c r="D40" s="34">
        <v>3</v>
      </c>
      <c r="E40" s="51" t="s">
        <v>43</v>
      </c>
      <c r="F40" s="52">
        <v>1543.8</v>
      </c>
      <c r="G40" s="66"/>
      <c r="H40" s="66"/>
      <c r="I40" s="67" t="s">
        <v>33</v>
      </c>
      <c r="J40" s="68">
        <f t="shared" si="0"/>
        <v>1</v>
      </c>
      <c r="K40" s="66" t="s">
        <v>34</v>
      </c>
      <c r="L40" s="66" t="s">
        <v>4</v>
      </c>
      <c r="M40" s="69"/>
      <c r="N40" s="70"/>
      <c r="O40" s="70"/>
      <c r="P40" s="71"/>
      <c r="Q40" s="70"/>
      <c r="R40" s="70"/>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2">
        <f t="shared" si="1"/>
        <v>4631.4</v>
      </c>
      <c r="BB40" s="73">
        <f t="shared" si="2"/>
        <v>4631.4</v>
      </c>
      <c r="BC40" s="64" t="str">
        <f t="shared" si="3"/>
        <v>INR  Four Thousand Six Hundred &amp; Thirty One  and Paise Forty Only</v>
      </c>
      <c r="IA40" s="21">
        <v>3.22</v>
      </c>
      <c r="IB40" s="21" t="s">
        <v>98</v>
      </c>
      <c r="ID40" s="21">
        <v>3</v>
      </c>
      <c r="IE40" s="22" t="s">
        <v>43</v>
      </c>
      <c r="IF40" s="22"/>
      <c r="IG40" s="22"/>
      <c r="IH40" s="22"/>
      <c r="II40" s="22"/>
    </row>
    <row r="41" spans="1:243" s="21" customFormat="1" ht="78" customHeight="1">
      <c r="A41" s="49">
        <v>3.23</v>
      </c>
      <c r="B41" s="50" t="s">
        <v>99</v>
      </c>
      <c r="C41" s="34"/>
      <c r="D41" s="59"/>
      <c r="E41" s="59"/>
      <c r="F41" s="59"/>
      <c r="G41" s="59"/>
      <c r="H41" s="59"/>
      <c r="I41" s="59"/>
      <c r="J41" s="59"/>
      <c r="K41" s="59"/>
      <c r="L41" s="59"/>
      <c r="M41" s="59"/>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IA41" s="21">
        <v>3.23</v>
      </c>
      <c r="IB41" s="21" t="s">
        <v>99</v>
      </c>
      <c r="IE41" s="22"/>
      <c r="IF41" s="22"/>
      <c r="IG41" s="22"/>
      <c r="IH41" s="22"/>
      <c r="II41" s="22"/>
    </row>
    <row r="42" spans="1:243" s="21" customFormat="1" ht="18" customHeight="1">
      <c r="A42" s="49">
        <v>3.24</v>
      </c>
      <c r="B42" s="50" t="s">
        <v>100</v>
      </c>
      <c r="C42" s="34"/>
      <c r="D42" s="59"/>
      <c r="E42" s="59"/>
      <c r="F42" s="59"/>
      <c r="G42" s="59"/>
      <c r="H42" s="59"/>
      <c r="I42" s="59"/>
      <c r="J42" s="59"/>
      <c r="K42" s="59"/>
      <c r="L42" s="59"/>
      <c r="M42" s="59"/>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IA42" s="21">
        <v>3.24</v>
      </c>
      <c r="IB42" s="21" t="s">
        <v>100</v>
      </c>
      <c r="IE42" s="22"/>
      <c r="IF42" s="22"/>
      <c r="IG42" s="22"/>
      <c r="IH42" s="22"/>
      <c r="II42" s="22"/>
    </row>
    <row r="43" spans="1:243" s="21" customFormat="1" ht="31.5" customHeight="1">
      <c r="A43" s="49">
        <v>3.25</v>
      </c>
      <c r="B43" s="50" t="s">
        <v>101</v>
      </c>
      <c r="C43" s="34"/>
      <c r="D43" s="59"/>
      <c r="E43" s="59"/>
      <c r="F43" s="59"/>
      <c r="G43" s="59"/>
      <c r="H43" s="59"/>
      <c r="I43" s="59"/>
      <c r="J43" s="59"/>
      <c r="K43" s="59"/>
      <c r="L43" s="59"/>
      <c r="M43" s="59"/>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IA43" s="21">
        <v>3.25</v>
      </c>
      <c r="IB43" s="21" t="s">
        <v>101</v>
      </c>
      <c r="IE43" s="22"/>
      <c r="IF43" s="22"/>
      <c r="IG43" s="22"/>
      <c r="IH43" s="22"/>
      <c r="II43" s="22"/>
    </row>
    <row r="44" spans="1:243" s="21" customFormat="1" ht="31.5" customHeight="1">
      <c r="A44" s="49">
        <v>3.26</v>
      </c>
      <c r="B44" s="50" t="s">
        <v>60</v>
      </c>
      <c r="C44" s="34"/>
      <c r="D44" s="34">
        <v>3</v>
      </c>
      <c r="E44" s="51" t="s">
        <v>43</v>
      </c>
      <c r="F44" s="52">
        <v>3816.05</v>
      </c>
      <c r="G44" s="66"/>
      <c r="H44" s="66"/>
      <c r="I44" s="67" t="s">
        <v>33</v>
      </c>
      <c r="J44" s="68">
        <f t="shared" si="0"/>
        <v>1</v>
      </c>
      <c r="K44" s="66" t="s">
        <v>34</v>
      </c>
      <c r="L44" s="66" t="s">
        <v>4</v>
      </c>
      <c r="M44" s="69"/>
      <c r="N44" s="70"/>
      <c r="O44" s="70"/>
      <c r="P44" s="71"/>
      <c r="Q44" s="70"/>
      <c r="R44" s="70"/>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2">
        <f t="shared" si="1"/>
        <v>11448.15</v>
      </c>
      <c r="BB44" s="73">
        <f t="shared" si="2"/>
        <v>11448.15</v>
      </c>
      <c r="BC44" s="64" t="str">
        <f t="shared" si="3"/>
        <v>INR  Eleven Thousand Four Hundred &amp; Forty Eight  and Paise Fifteen Only</v>
      </c>
      <c r="IA44" s="21">
        <v>3.26</v>
      </c>
      <c r="IB44" s="21" t="s">
        <v>60</v>
      </c>
      <c r="ID44" s="21">
        <v>3</v>
      </c>
      <c r="IE44" s="22" t="s">
        <v>43</v>
      </c>
      <c r="IF44" s="22"/>
      <c r="IG44" s="22"/>
      <c r="IH44" s="22"/>
      <c r="II44" s="22"/>
    </row>
    <row r="45" spans="1:243" s="21" customFormat="1" ht="18" customHeight="1">
      <c r="A45" s="49">
        <v>4</v>
      </c>
      <c r="B45" s="50" t="s">
        <v>102</v>
      </c>
      <c r="C45" s="34"/>
      <c r="D45" s="59"/>
      <c r="E45" s="59"/>
      <c r="F45" s="59"/>
      <c r="G45" s="59"/>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IA45" s="21">
        <v>4</v>
      </c>
      <c r="IB45" s="21" t="s">
        <v>102</v>
      </c>
      <c r="IE45" s="22"/>
      <c r="IF45" s="22"/>
      <c r="IG45" s="22"/>
      <c r="IH45" s="22"/>
      <c r="II45" s="22"/>
    </row>
    <row r="46" spans="1:243" s="21" customFormat="1" ht="80.25" customHeight="1">
      <c r="A46" s="49">
        <v>4.01</v>
      </c>
      <c r="B46" s="50" t="s">
        <v>103</v>
      </c>
      <c r="C46" s="34"/>
      <c r="D46" s="34">
        <v>20</v>
      </c>
      <c r="E46" s="51" t="s">
        <v>56</v>
      </c>
      <c r="F46" s="52">
        <v>89.22</v>
      </c>
      <c r="G46" s="66"/>
      <c r="H46" s="66"/>
      <c r="I46" s="67" t="s">
        <v>33</v>
      </c>
      <c r="J46" s="68">
        <f t="shared" si="0"/>
        <v>1</v>
      </c>
      <c r="K46" s="66" t="s">
        <v>34</v>
      </c>
      <c r="L46" s="66" t="s">
        <v>4</v>
      </c>
      <c r="M46" s="69"/>
      <c r="N46" s="70"/>
      <c r="O46" s="70"/>
      <c r="P46" s="71"/>
      <c r="Q46" s="70"/>
      <c r="R46" s="70"/>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2">
        <f t="shared" si="1"/>
        <v>1784.4</v>
      </c>
      <c r="BB46" s="73">
        <f t="shared" si="2"/>
        <v>1784.4</v>
      </c>
      <c r="BC46" s="64" t="str">
        <f t="shared" si="3"/>
        <v>INR  One Thousand Seven Hundred &amp; Eighty Four  and Paise Forty Only</v>
      </c>
      <c r="IA46" s="21">
        <v>4.01</v>
      </c>
      <c r="IB46" s="21" t="s">
        <v>103</v>
      </c>
      <c r="ID46" s="21">
        <v>20</v>
      </c>
      <c r="IE46" s="22" t="s">
        <v>56</v>
      </c>
      <c r="IF46" s="22"/>
      <c r="IG46" s="22"/>
      <c r="IH46" s="22"/>
      <c r="II46" s="22"/>
    </row>
    <row r="47" spans="1:243" s="21" customFormat="1" ht="18" customHeight="1">
      <c r="A47" s="49">
        <v>5</v>
      </c>
      <c r="B47" s="50" t="s">
        <v>104</v>
      </c>
      <c r="C47" s="34"/>
      <c r="D47" s="59"/>
      <c r="E47" s="59"/>
      <c r="F47" s="59"/>
      <c r="G47" s="59"/>
      <c r="H47" s="59"/>
      <c r="I47" s="59"/>
      <c r="J47" s="59"/>
      <c r="K47" s="59"/>
      <c r="L47" s="59"/>
      <c r="M47" s="59"/>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IA47" s="21">
        <v>5</v>
      </c>
      <c r="IB47" s="21" t="s">
        <v>104</v>
      </c>
      <c r="IE47" s="22"/>
      <c r="IF47" s="22"/>
      <c r="IG47" s="22"/>
      <c r="IH47" s="22"/>
      <c r="II47" s="22"/>
    </row>
    <row r="48" spans="1:243" s="21" customFormat="1" ht="165">
      <c r="A48" s="49">
        <v>5.01</v>
      </c>
      <c r="B48" s="74" t="s">
        <v>65</v>
      </c>
      <c r="C48" s="34"/>
      <c r="D48" s="34">
        <v>5.5</v>
      </c>
      <c r="E48" s="51" t="s">
        <v>43</v>
      </c>
      <c r="F48" s="52">
        <v>812.71</v>
      </c>
      <c r="G48" s="66"/>
      <c r="H48" s="66"/>
      <c r="I48" s="67" t="s">
        <v>33</v>
      </c>
      <c r="J48" s="68">
        <f t="shared" si="0"/>
        <v>1</v>
      </c>
      <c r="K48" s="66" t="s">
        <v>34</v>
      </c>
      <c r="L48" s="66" t="s">
        <v>4</v>
      </c>
      <c r="M48" s="69"/>
      <c r="N48" s="70"/>
      <c r="O48" s="70"/>
      <c r="P48" s="71"/>
      <c r="Q48" s="70"/>
      <c r="R48" s="70"/>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2">
        <f t="shared" si="1"/>
        <v>4469.91</v>
      </c>
      <c r="BB48" s="73">
        <f t="shared" si="2"/>
        <v>4469.91</v>
      </c>
      <c r="BC48" s="64" t="str">
        <f t="shared" si="3"/>
        <v>INR  Four Thousand Four Hundred &amp; Sixty Nine  and Paise Ninety One Only</v>
      </c>
      <c r="IA48" s="21">
        <v>5.01</v>
      </c>
      <c r="IB48" s="21" t="s">
        <v>65</v>
      </c>
      <c r="ID48" s="21">
        <v>5.5</v>
      </c>
      <c r="IE48" s="22" t="s">
        <v>43</v>
      </c>
      <c r="IF48" s="22"/>
      <c r="IG48" s="22"/>
      <c r="IH48" s="22"/>
      <c r="II48" s="22"/>
    </row>
    <row r="49" spans="1:243" s="21" customFormat="1" ht="180">
      <c r="A49" s="49">
        <v>5.02</v>
      </c>
      <c r="B49" s="74" t="s">
        <v>105</v>
      </c>
      <c r="C49" s="34"/>
      <c r="D49" s="59"/>
      <c r="E49" s="59"/>
      <c r="F49" s="59"/>
      <c r="G49" s="59"/>
      <c r="H49" s="59"/>
      <c r="I49" s="59"/>
      <c r="J49" s="59"/>
      <c r="K49" s="59"/>
      <c r="L49" s="59"/>
      <c r="M49" s="59"/>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IA49" s="21">
        <v>5.02</v>
      </c>
      <c r="IB49" s="21" t="s">
        <v>105</v>
      </c>
      <c r="IE49" s="22"/>
      <c r="IF49" s="22"/>
      <c r="IG49" s="22"/>
      <c r="IH49" s="22"/>
      <c r="II49" s="22"/>
    </row>
    <row r="50" spans="1:243" s="21" customFormat="1" ht="42.75">
      <c r="A50" s="49">
        <v>5.03</v>
      </c>
      <c r="B50" s="50" t="s">
        <v>66</v>
      </c>
      <c r="C50" s="34"/>
      <c r="D50" s="34">
        <v>5</v>
      </c>
      <c r="E50" s="51" t="s">
        <v>43</v>
      </c>
      <c r="F50" s="52">
        <v>1355.41</v>
      </c>
      <c r="G50" s="66"/>
      <c r="H50" s="66"/>
      <c r="I50" s="67" t="s">
        <v>33</v>
      </c>
      <c r="J50" s="68">
        <f t="shared" si="0"/>
        <v>1</v>
      </c>
      <c r="K50" s="66" t="s">
        <v>34</v>
      </c>
      <c r="L50" s="66" t="s">
        <v>4</v>
      </c>
      <c r="M50" s="69"/>
      <c r="N50" s="70"/>
      <c r="O50" s="70"/>
      <c r="P50" s="71"/>
      <c r="Q50" s="70"/>
      <c r="R50" s="70"/>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2">
        <f t="shared" si="1"/>
        <v>6777.05</v>
      </c>
      <c r="BB50" s="73">
        <f t="shared" si="2"/>
        <v>6777.05</v>
      </c>
      <c r="BC50" s="64" t="str">
        <f t="shared" si="3"/>
        <v>INR  Six Thousand Seven Hundred &amp; Seventy Seven  and Paise Five Only</v>
      </c>
      <c r="IA50" s="21">
        <v>5.03</v>
      </c>
      <c r="IB50" s="21" t="s">
        <v>66</v>
      </c>
      <c r="ID50" s="21">
        <v>5</v>
      </c>
      <c r="IE50" s="22" t="s">
        <v>43</v>
      </c>
      <c r="IF50" s="22"/>
      <c r="IG50" s="22"/>
      <c r="IH50" s="22"/>
      <c r="II50" s="22"/>
    </row>
    <row r="51" spans="1:243" s="21" customFormat="1" ht="51" customHeight="1">
      <c r="A51" s="49">
        <v>5.04</v>
      </c>
      <c r="B51" s="50" t="s">
        <v>106</v>
      </c>
      <c r="C51" s="34"/>
      <c r="D51" s="59"/>
      <c r="E51" s="59"/>
      <c r="F51" s="59"/>
      <c r="G51" s="59"/>
      <c r="H51" s="59"/>
      <c r="I51" s="59"/>
      <c r="J51" s="59"/>
      <c r="K51" s="59"/>
      <c r="L51" s="59"/>
      <c r="M51" s="59"/>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IA51" s="21">
        <v>5.04</v>
      </c>
      <c r="IB51" s="21" t="s">
        <v>106</v>
      </c>
      <c r="IE51" s="22"/>
      <c r="IF51" s="22"/>
      <c r="IG51" s="22"/>
      <c r="IH51" s="22"/>
      <c r="II51" s="22"/>
    </row>
    <row r="52" spans="1:243" s="21" customFormat="1" ht="42.75">
      <c r="A52" s="49">
        <v>5.05</v>
      </c>
      <c r="B52" s="50" t="s">
        <v>66</v>
      </c>
      <c r="C52" s="34"/>
      <c r="D52" s="34">
        <v>10</v>
      </c>
      <c r="E52" s="51" t="s">
        <v>43</v>
      </c>
      <c r="F52" s="52">
        <v>1411.62</v>
      </c>
      <c r="G52" s="66"/>
      <c r="H52" s="66"/>
      <c r="I52" s="67" t="s">
        <v>33</v>
      </c>
      <c r="J52" s="68">
        <f t="shared" si="0"/>
        <v>1</v>
      </c>
      <c r="K52" s="66" t="s">
        <v>34</v>
      </c>
      <c r="L52" s="66" t="s">
        <v>4</v>
      </c>
      <c r="M52" s="69"/>
      <c r="N52" s="70"/>
      <c r="O52" s="70"/>
      <c r="P52" s="71"/>
      <c r="Q52" s="70"/>
      <c r="R52" s="70"/>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2">
        <f t="shared" si="1"/>
        <v>14116.2</v>
      </c>
      <c r="BB52" s="73">
        <f t="shared" si="2"/>
        <v>14116.2</v>
      </c>
      <c r="BC52" s="64" t="str">
        <f t="shared" si="3"/>
        <v>INR  Fourteen Thousand One Hundred &amp; Sixteen  and Paise Twenty Only</v>
      </c>
      <c r="IA52" s="21">
        <v>5.05</v>
      </c>
      <c r="IB52" s="21" t="s">
        <v>66</v>
      </c>
      <c r="ID52" s="21">
        <v>10</v>
      </c>
      <c r="IE52" s="22" t="s">
        <v>43</v>
      </c>
      <c r="IF52" s="22"/>
      <c r="IG52" s="22"/>
      <c r="IH52" s="22"/>
      <c r="II52" s="22"/>
    </row>
    <row r="53" spans="1:243" s="21" customFormat="1" ht="33" customHeight="1">
      <c r="A53" s="49">
        <v>6</v>
      </c>
      <c r="B53" s="50" t="s">
        <v>107</v>
      </c>
      <c r="C53" s="34"/>
      <c r="D53" s="59"/>
      <c r="E53" s="59"/>
      <c r="F53" s="59"/>
      <c r="G53" s="59"/>
      <c r="H53" s="59"/>
      <c r="I53" s="59"/>
      <c r="J53" s="59"/>
      <c r="K53" s="59"/>
      <c r="L53" s="59"/>
      <c r="M53" s="59"/>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IA53" s="21">
        <v>6</v>
      </c>
      <c r="IB53" s="21" t="s">
        <v>107</v>
      </c>
      <c r="IE53" s="22"/>
      <c r="IF53" s="22"/>
      <c r="IG53" s="22"/>
      <c r="IH53" s="22"/>
      <c r="II53" s="22"/>
    </row>
    <row r="54" spans="1:243" s="21" customFormat="1" ht="15.75">
      <c r="A54" s="49">
        <v>6.01</v>
      </c>
      <c r="B54" s="50" t="s">
        <v>108</v>
      </c>
      <c r="C54" s="34"/>
      <c r="D54" s="59"/>
      <c r="E54" s="59"/>
      <c r="F54" s="59"/>
      <c r="G54" s="59"/>
      <c r="H54" s="59"/>
      <c r="I54" s="59"/>
      <c r="J54" s="59"/>
      <c r="K54" s="59"/>
      <c r="L54" s="59"/>
      <c r="M54" s="59"/>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IA54" s="21">
        <v>6.01</v>
      </c>
      <c r="IB54" s="21" t="s">
        <v>108</v>
      </c>
      <c r="IE54" s="22"/>
      <c r="IF54" s="22"/>
      <c r="IG54" s="22"/>
      <c r="IH54" s="22"/>
      <c r="II54" s="22"/>
    </row>
    <row r="55" spans="1:243" s="21" customFormat="1" ht="42.75">
      <c r="A55" s="49">
        <v>6.02</v>
      </c>
      <c r="B55" s="50" t="s">
        <v>48</v>
      </c>
      <c r="C55" s="34"/>
      <c r="D55" s="34">
        <v>5</v>
      </c>
      <c r="E55" s="51" t="s">
        <v>43</v>
      </c>
      <c r="F55" s="52">
        <v>231.08</v>
      </c>
      <c r="G55" s="66"/>
      <c r="H55" s="66"/>
      <c r="I55" s="67" t="s">
        <v>33</v>
      </c>
      <c r="J55" s="68">
        <f t="shared" si="0"/>
        <v>1</v>
      </c>
      <c r="K55" s="66" t="s">
        <v>34</v>
      </c>
      <c r="L55" s="66" t="s">
        <v>4</v>
      </c>
      <c r="M55" s="69"/>
      <c r="N55" s="70"/>
      <c r="O55" s="70"/>
      <c r="P55" s="71"/>
      <c r="Q55" s="70"/>
      <c r="R55" s="70"/>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2">
        <f t="shared" si="1"/>
        <v>1155.4</v>
      </c>
      <c r="BB55" s="73">
        <f t="shared" si="2"/>
        <v>1155.4</v>
      </c>
      <c r="BC55" s="64" t="str">
        <f t="shared" si="3"/>
        <v>INR  One Thousand One Hundred &amp; Fifty Five  and Paise Forty Only</v>
      </c>
      <c r="IA55" s="21">
        <v>6.02</v>
      </c>
      <c r="IB55" s="21" t="s">
        <v>48</v>
      </c>
      <c r="ID55" s="21">
        <v>5</v>
      </c>
      <c r="IE55" s="22" t="s">
        <v>43</v>
      </c>
      <c r="IF55" s="22"/>
      <c r="IG55" s="22"/>
      <c r="IH55" s="22"/>
      <c r="II55" s="22"/>
    </row>
    <row r="56" spans="1:243" s="21" customFormat="1" ht="33" customHeight="1">
      <c r="A56" s="49">
        <v>6.03</v>
      </c>
      <c r="B56" s="50" t="s">
        <v>109</v>
      </c>
      <c r="C56" s="34"/>
      <c r="D56" s="59"/>
      <c r="E56" s="59"/>
      <c r="F56" s="59"/>
      <c r="G56" s="59"/>
      <c r="H56" s="59"/>
      <c r="I56" s="59"/>
      <c r="J56" s="59"/>
      <c r="K56" s="59"/>
      <c r="L56" s="59"/>
      <c r="M56" s="59"/>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IA56" s="21">
        <v>6.03</v>
      </c>
      <c r="IB56" s="21" t="s">
        <v>109</v>
      </c>
      <c r="IE56" s="22"/>
      <c r="IF56" s="22"/>
      <c r="IG56" s="22"/>
      <c r="IH56" s="22"/>
      <c r="II56" s="22"/>
    </row>
    <row r="57" spans="1:243" s="21" customFormat="1" ht="42.75">
      <c r="A57" s="49">
        <v>6.04</v>
      </c>
      <c r="B57" s="50" t="s">
        <v>48</v>
      </c>
      <c r="C57" s="34"/>
      <c r="D57" s="34">
        <v>5</v>
      </c>
      <c r="E57" s="51" t="s">
        <v>43</v>
      </c>
      <c r="F57" s="52">
        <v>266.46</v>
      </c>
      <c r="G57" s="66"/>
      <c r="H57" s="66"/>
      <c r="I57" s="67" t="s">
        <v>33</v>
      </c>
      <c r="J57" s="68">
        <f t="shared" si="0"/>
        <v>1</v>
      </c>
      <c r="K57" s="66" t="s">
        <v>34</v>
      </c>
      <c r="L57" s="66" t="s">
        <v>4</v>
      </c>
      <c r="M57" s="69"/>
      <c r="N57" s="70"/>
      <c r="O57" s="70"/>
      <c r="P57" s="71"/>
      <c r="Q57" s="70"/>
      <c r="R57" s="70"/>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2">
        <f t="shared" si="1"/>
        <v>1332.3</v>
      </c>
      <c r="BB57" s="73">
        <f t="shared" si="2"/>
        <v>1332.3</v>
      </c>
      <c r="BC57" s="64" t="str">
        <f t="shared" si="3"/>
        <v>INR  One Thousand Three Hundred &amp; Thirty Two  and Paise Thirty Only</v>
      </c>
      <c r="IA57" s="21">
        <v>6.04</v>
      </c>
      <c r="IB57" s="21" t="s">
        <v>48</v>
      </c>
      <c r="ID57" s="21">
        <v>5</v>
      </c>
      <c r="IE57" s="22" t="s">
        <v>43</v>
      </c>
      <c r="IF57" s="22"/>
      <c r="IG57" s="22"/>
      <c r="IH57" s="22"/>
      <c r="II57" s="22"/>
    </row>
    <row r="58" spans="1:243" s="21" customFormat="1" ht="15.75">
      <c r="A58" s="49">
        <v>6.05</v>
      </c>
      <c r="B58" s="50" t="s">
        <v>110</v>
      </c>
      <c r="C58" s="34"/>
      <c r="D58" s="59"/>
      <c r="E58" s="59"/>
      <c r="F58" s="59"/>
      <c r="G58" s="59"/>
      <c r="H58" s="59"/>
      <c r="I58" s="59"/>
      <c r="J58" s="59"/>
      <c r="K58" s="59"/>
      <c r="L58" s="59"/>
      <c r="M58" s="59"/>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IA58" s="21">
        <v>6.05</v>
      </c>
      <c r="IB58" s="21" t="s">
        <v>110</v>
      </c>
      <c r="IE58" s="22"/>
      <c r="IF58" s="22"/>
      <c r="IG58" s="22"/>
      <c r="IH58" s="22"/>
      <c r="II58" s="22"/>
    </row>
    <row r="59" spans="1:243" s="21" customFormat="1" ht="28.5">
      <c r="A59" s="49">
        <v>6.06</v>
      </c>
      <c r="B59" s="50" t="s">
        <v>53</v>
      </c>
      <c r="C59" s="34"/>
      <c r="D59" s="34">
        <v>5</v>
      </c>
      <c r="E59" s="51" t="s">
        <v>43</v>
      </c>
      <c r="F59" s="52">
        <v>199.34</v>
      </c>
      <c r="G59" s="66"/>
      <c r="H59" s="66"/>
      <c r="I59" s="67" t="s">
        <v>33</v>
      </c>
      <c r="J59" s="68">
        <f t="shared" si="0"/>
        <v>1</v>
      </c>
      <c r="K59" s="66" t="s">
        <v>34</v>
      </c>
      <c r="L59" s="66" t="s">
        <v>4</v>
      </c>
      <c r="M59" s="69"/>
      <c r="N59" s="70"/>
      <c r="O59" s="70"/>
      <c r="P59" s="71"/>
      <c r="Q59" s="70"/>
      <c r="R59" s="70"/>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2">
        <f t="shared" si="1"/>
        <v>996.7</v>
      </c>
      <c r="BB59" s="73">
        <f t="shared" si="2"/>
        <v>996.7</v>
      </c>
      <c r="BC59" s="64" t="str">
        <f t="shared" si="3"/>
        <v>INR  Nine Hundred &amp; Ninety Six  and Paise Seventy Only</v>
      </c>
      <c r="IA59" s="21">
        <v>6.06</v>
      </c>
      <c r="IB59" s="21" t="s">
        <v>53</v>
      </c>
      <c r="ID59" s="21">
        <v>5</v>
      </c>
      <c r="IE59" s="22" t="s">
        <v>43</v>
      </c>
      <c r="IF59" s="22"/>
      <c r="IG59" s="22"/>
      <c r="IH59" s="22"/>
      <c r="II59" s="22"/>
    </row>
    <row r="60" spans="1:243" s="21" customFormat="1" ht="94.5">
      <c r="A60" s="49">
        <v>6.07</v>
      </c>
      <c r="B60" s="50" t="s">
        <v>111</v>
      </c>
      <c r="C60" s="34"/>
      <c r="D60" s="59"/>
      <c r="E60" s="59"/>
      <c r="F60" s="59"/>
      <c r="G60" s="59"/>
      <c r="H60" s="59"/>
      <c r="I60" s="59"/>
      <c r="J60" s="59"/>
      <c r="K60" s="59"/>
      <c r="L60" s="59"/>
      <c r="M60" s="59"/>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IA60" s="21">
        <v>6.07</v>
      </c>
      <c r="IB60" s="21" t="s">
        <v>111</v>
      </c>
      <c r="IE60" s="22"/>
      <c r="IF60" s="22"/>
      <c r="IG60" s="22"/>
      <c r="IH60" s="22"/>
      <c r="II60" s="22"/>
    </row>
    <row r="61" spans="1:243" s="21" customFormat="1" ht="28.5" customHeight="1">
      <c r="A61" s="49">
        <v>6.08</v>
      </c>
      <c r="B61" s="50" t="s">
        <v>54</v>
      </c>
      <c r="C61" s="34"/>
      <c r="D61" s="34">
        <v>50</v>
      </c>
      <c r="E61" s="51" t="s">
        <v>43</v>
      </c>
      <c r="F61" s="52">
        <v>76.41</v>
      </c>
      <c r="G61" s="66"/>
      <c r="H61" s="66"/>
      <c r="I61" s="67" t="s">
        <v>33</v>
      </c>
      <c r="J61" s="68">
        <f t="shared" si="0"/>
        <v>1</v>
      </c>
      <c r="K61" s="66" t="s">
        <v>34</v>
      </c>
      <c r="L61" s="66" t="s">
        <v>4</v>
      </c>
      <c r="M61" s="69"/>
      <c r="N61" s="70"/>
      <c r="O61" s="70"/>
      <c r="P61" s="71"/>
      <c r="Q61" s="70"/>
      <c r="R61" s="70"/>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2">
        <f t="shared" si="1"/>
        <v>3820.5</v>
      </c>
      <c r="BB61" s="73">
        <f t="shared" si="2"/>
        <v>3820.5</v>
      </c>
      <c r="BC61" s="64" t="str">
        <f t="shared" si="3"/>
        <v>INR  Three Thousand Eight Hundred &amp; Twenty  and Paise Fifty Only</v>
      </c>
      <c r="IA61" s="21">
        <v>6.08</v>
      </c>
      <c r="IB61" s="21" t="s">
        <v>54</v>
      </c>
      <c r="ID61" s="21">
        <v>50</v>
      </c>
      <c r="IE61" s="22" t="s">
        <v>43</v>
      </c>
      <c r="IF61" s="22"/>
      <c r="IG61" s="22"/>
      <c r="IH61" s="22"/>
      <c r="II61" s="22"/>
    </row>
    <row r="62" spans="1:243" s="21" customFormat="1" ht="47.25">
      <c r="A62" s="49">
        <v>6.09</v>
      </c>
      <c r="B62" s="50" t="s">
        <v>112</v>
      </c>
      <c r="C62" s="34"/>
      <c r="D62" s="59"/>
      <c r="E62" s="59"/>
      <c r="F62" s="59"/>
      <c r="G62" s="59"/>
      <c r="H62" s="59"/>
      <c r="I62" s="59"/>
      <c r="J62" s="59"/>
      <c r="K62" s="59"/>
      <c r="L62" s="59"/>
      <c r="M62" s="59"/>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IA62" s="21">
        <v>6.09</v>
      </c>
      <c r="IB62" s="21" t="s">
        <v>112</v>
      </c>
      <c r="IE62" s="22"/>
      <c r="IF62" s="22"/>
      <c r="IG62" s="22"/>
      <c r="IH62" s="22"/>
      <c r="II62" s="22"/>
    </row>
    <row r="63" spans="1:243" s="21" customFormat="1" ht="28.5">
      <c r="A63" s="53">
        <v>6.1</v>
      </c>
      <c r="B63" s="50" t="s">
        <v>54</v>
      </c>
      <c r="C63" s="34"/>
      <c r="D63" s="34">
        <v>5</v>
      </c>
      <c r="E63" s="51" t="s">
        <v>43</v>
      </c>
      <c r="F63" s="52">
        <v>106.58</v>
      </c>
      <c r="G63" s="66"/>
      <c r="H63" s="66"/>
      <c r="I63" s="67" t="s">
        <v>33</v>
      </c>
      <c r="J63" s="68">
        <f t="shared" si="0"/>
        <v>1</v>
      </c>
      <c r="K63" s="66" t="s">
        <v>34</v>
      </c>
      <c r="L63" s="66" t="s">
        <v>4</v>
      </c>
      <c r="M63" s="69"/>
      <c r="N63" s="70"/>
      <c r="O63" s="70"/>
      <c r="P63" s="71"/>
      <c r="Q63" s="70"/>
      <c r="R63" s="70"/>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2">
        <f t="shared" si="1"/>
        <v>532.9</v>
      </c>
      <c r="BB63" s="73">
        <f t="shared" si="2"/>
        <v>532.9</v>
      </c>
      <c r="BC63" s="64" t="str">
        <f t="shared" si="3"/>
        <v>INR  Five Hundred &amp; Thirty Two  and Paise Ninety Only</v>
      </c>
      <c r="IA63" s="21">
        <v>6.1</v>
      </c>
      <c r="IB63" s="21" t="s">
        <v>54</v>
      </c>
      <c r="ID63" s="21">
        <v>5</v>
      </c>
      <c r="IE63" s="22" t="s">
        <v>43</v>
      </c>
      <c r="IF63" s="22"/>
      <c r="IG63" s="22"/>
      <c r="IH63" s="22"/>
      <c r="II63" s="22"/>
    </row>
    <row r="64" spans="1:243" s="21" customFormat="1" ht="63">
      <c r="A64" s="49">
        <v>6.11</v>
      </c>
      <c r="B64" s="50" t="s">
        <v>113</v>
      </c>
      <c r="C64" s="34"/>
      <c r="D64" s="59"/>
      <c r="E64" s="59"/>
      <c r="F64" s="59"/>
      <c r="G64" s="59"/>
      <c r="H64" s="59"/>
      <c r="I64" s="59"/>
      <c r="J64" s="59"/>
      <c r="K64" s="59"/>
      <c r="L64" s="59"/>
      <c r="M64" s="59"/>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IA64" s="21">
        <v>6.11</v>
      </c>
      <c r="IB64" s="21" t="s">
        <v>113</v>
      </c>
      <c r="IE64" s="22"/>
      <c r="IF64" s="22"/>
      <c r="IG64" s="22"/>
      <c r="IH64" s="22"/>
      <c r="II64" s="22"/>
    </row>
    <row r="65" spans="1:243" s="21" customFormat="1" ht="63">
      <c r="A65" s="49">
        <v>6.12</v>
      </c>
      <c r="B65" s="50" t="s">
        <v>67</v>
      </c>
      <c r="C65" s="34"/>
      <c r="D65" s="34">
        <v>30</v>
      </c>
      <c r="E65" s="51" t="s">
        <v>43</v>
      </c>
      <c r="F65" s="52">
        <v>155.33</v>
      </c>
      <c r="G65" s="66"/>
      <c r="H65" s="66"/>
      <c r="I65" s="67" t="s">
        <v>33</v>
      </c>
      <c r="J65" s="68">
        <f t="shared" si="0"/>
        <v>1</v>
      </c>
      <c r="K65" s="66" t="s">
        <v>34</v>
      </c>
      <c r="L65" s="66" t="s">
        <v>4</v>
      </c>
      <c r="M65" s="69"/>
      <c r="N65" s="70"/>
      <c r="O65" s="70"/>
      <c r="P65" s="71"/>
      <c r="Q65" s="70"/>
      <c r="R65" s="70"/>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2">
        <f t="shared" si="1"/>
        <v>4659.9</v>
      </c>
      <c r="BB65" s="73">
        <f t="shared" si="2"/>
        <v>4659.9</v>
      </c>
      <c r="BC65" s="64" t="str">
        <f t="shared" si="3"/>
        <v>INR  Four Thousand Six Hundred &amp; Fifty Nine  and Paise Ninety Only</v>
      </c>
      <c r="IA65" s="21">
        <v>6.12</v>
      </c>
      <c r="IB65" s="21" t="s">
        <v>67</v>
      </c>
      <c r="ID65" s="21">
        <v>30</v>
      </c>
      <c r="IE65" s="22" t="s">
        <v>43</v>
      </c>
      <c r="IF65" s="22"/>
      <c r="IG65" s="22"/>
      <c r="IH65" s="22"/>
      <c r="II65" s="22"/>
    </row>
    <row r="66" spans="1:243" s="21" customFormat="1" ht="94.5">
      <c r="A66" s="49">
        <v>6.13</v>
      </c>
      <c r="B66" s="50" t="s">
        <v>68</v>
      </c>
      <c r="C66" s="34"/>
      <c r="D66" s="34">
        <v>50</v>
      </c>
      <c r="E66" s="51" t="s">
        <v>43</v>
      </c>
      <c r="F66" s="52">
        <v>100.96</v>
      </c>
      <c r="G66" s="66"/>
      <c r="H66" s="66"/>
      <c r="I66" s="67" t="s">
        <v>33</v>
      </c>
      <c r="J66" s="68">
        <f t="shared" si="0"/>
        <v>1</v>
      </c>
      <c r="K66" s="66" t="s">
        <v>34</v>
      </c>
      <c r="L66" s="66" t="s">
        <v>4</v>
      </c>
      <c r="M66" s="69"/>
      <c r="N66" s="70"/>
      <c r="O66" s="70"/>
      <c r="P66" s="71"/>
      <c r="Q66" s="70"/>
      <c r="R66" s="70"/>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2">
        <f t="shared" si="1"/>
        <v>5048</v>
      </c>
      <c r="BB66" s="73">
        <f t="shared" si="2"/>
        <v>5048</v>
      </c>
      <c r="BC66" s="64" t="str">
        <f t="shared" si="3"/>
        <v>INR  Five Thousand  &amp;Forty Eight  Only</v>
      </c>
      <c r="IA66" s="21">
        <v>6.13</v>
      </c>
      <c r="IB66" s="21" t="s">
        <v>68</v>
      </c>
      <c r="ID66" s="21">
        <v>50</v>
      </c>
      <c r="IE66" s="22" t="s">
        <v>43</v>
      </c>
      <c r="IF66" s="22"/>
      <c r="IG66" s="22"/>
      <c r="IH66" s="22"/>
      <c r="II66" s="22"/>
    </row>
    <row r="67" spans="1:243" s="21" customFormat="1" ht="31.5">
      <c r="A67" s="49">
        <v>6.14</v>
      </c>
      <c r="B67" s="50" t="s">
        <v>114</v>
      </c>
      <c r="C67" s="34"/>
      <c r="D67" s="59"/>
      <c r="E67" s="59"/>
      <c r="F67" s="59"/>
      <c r="G67" s="59"/>
      <c r="H67" s="59"/>
      <c r="I67" s="59"/>
      <c r="J67" s="59"/>
      <c r="K67" s="59"/>
      <c r="L67" s="59"/>
      <c r="M67" s="59"/>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IA67" s="21">
        <v>6.14</v>
      </c>
      <c r="IB67" s="21" t="s">
        <v>114</v>
      </c>
      <c r="IE67" s="22"/>
      <c r="IF67" s="22"/>
      <c r="IG67" s="22"/>
      <c r="IH67" s="22"/>
      <c r="II67" s="22"/>
    </row>
    <row r="68" spans="1:243" s="21" customFormat="1" ht="30" customHeight="1">
      <c r="A68" s="49">
        <v>6.15</v>
      </c>
      <c r="B68" s="50" t="s">
        <v>115</v>
      </c>
      <c r="C68" s="34"/>
      <c r="D68" s="34">
        <v>57</v>
      </c>
      <c r="E68" s="51" t="s">
        <v>43</v>
      </c>
      <c r="F68" s="52">
        <v>14.69</v>
      </c>
      <c r="G68" s="66"/>
      <c r="H68" s="66"/>
      <c r="I68" s="67" t="s">
        <v>33</v>
      </c>
      <c r="J68" s="68">
        <f t="shared" si="0"/>
        <v>1</v>
      </c>
      <c r="K68" s="66" t="s">
        <v>34</v>
      </c>
      <c r="L68" s="66" t="s">
        <v>4</v>
      </c>
      <c r="M68" s="69"/>
      <c r="N68" s="70"/>
      <c r="O68" s="70"/>
      <c r="P68" s="71"/>
      <c r="Q68" s="70"/>
      <c r="R68" s="70"/>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2">
        <f t="shared" si="1"/>
        <v>837.33</v>
      </c>
      <c r="BB68" s="73">
        <f t="shared" si="2"/>
        <v>837.33</v>
      </c>
      <c r="BC68" s="64" t="str">
        <f t="shared" si="3"/>
        <v>INR  Eight Hundred &amp; Thirty Seven  and Paise Thirty Three Only</v>
      </c>
      <c r="IA68" s="21">
        <v>6.15</v>
      </c>
      <c r="IB68" s="21" t="s">
        <v>115</v>
      </c>
      <c r="ID68" s="21">
        <v>57</v>
      </c>
      <c r="IE68" s="22" t="s">
        <v>43</v>
      </c>
      <c r="IF68" s="22"/>
      <c r="IG68" s="22"/>
      <c r="IH68" s="22"/>
      <c r="II68" s="22"/>
    </row>
    <row r="69" spans="1:243" s="21" customFormat="1" ht="78.75">
      <c r="A69" s="49">
        <v>6.16</v>
      </c>
      <c r="B69" s="50" t="s">
        <v>116</v>
      </c>
      <c r="C69" s="34"/>
      <c r="D69" s="59"/>
      <c r="E69" s="59"/>
      <c r="F69" s="59"/>
      <c r="G69" s="59"/>
      <c r="H69" s="59"/>
      <c r="I69" s="59"/>
      <c r="J69" s="59"/>
      <c r="K69" s="59"/>
      <c r="L69" s="59"/>
      <c r="M69" s="59"/>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IA69" s="21">
        <v>6.16</v>
      </c>
      <c r="IB69" s="21" t="s">
        <v>116</v>
      </c>
      <c r="IE69" s="22"/>
      <c r="IF69" s="22"/>
      <c r="IG69" s="22"/>
      <c r="IH69" s="22"/>
      <c r="II69" s="22"/>
    </row>
    <row r="70" spans="1:243" s="21" customFormat="1" ht="30" customHeight="1">
      <c r="A70" s="49">
        <v>6.17</v>
      </c>
      <c r="B70" s="50" t="s">
        <v>69</v>
      </c>
      <c r="C70" s="34"/>
      <c r="D70" s="34">
        <v>224</v>
      </c>
      <c r="E70" s="51" t="s">
        <v>43</v>
      </c>
      <c r="F70" s="52">
        <v>47.61</v>
      </c>
      <c r="G70" s="66"/>
      <c r="H70" s="66"/>
      <c r="I70" s="67" t="s">
        <v>33</v>
      </c>
      <c r="J70" s="68">
        <f t="shared" si="0"/>
        <v>1</v>
      </c>
      <c r="K70" s="66" t="s">
        <v>34</v>
      </c>
      <c r="L70" s="66" t="s">
        <v>4</v>
      </c>
      <c r="M70" s="69"/>
      <c r="N70" s="70"/>
      <c r="O70" s="70"/>
      <c r="P70" s="71"/>
      <c r="Q70" s="70"/>
      <c r="R70" s="70"/>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2">
        <f t="shared" si="1"/>
        <v>10664.64</v>
      </c>
      <c r="BB70" s="73">
        <f t="shared" si="2"/>
        <v>10664.64</v>
      </c>
      <c r="BC70" s="64" t="str">
        <f t="shared" si="3"/>
        <v>INR  Ten Thousand Six Hundred &amp; Sixty Four  and Paise Sixty Four Only</v>
      </c>
      <c r="IA70" s="21">
        <v>6.17</v>
      </c>
      <c r="IB70" s="21" t="s">
        <v>69</v>
      </c>
      <c r="ID70" s="21">
        <v>224</v>
      </c>
      <c r="IE70" s="22" t="s">
        <v>43</v>
      </c>
      <c r="IF70" s="22"/>
      <c r="IG70" s="22"/>
      <c r="IH70" s="22"/>
      <c r="II70" s="22"/>
    </row>
    <row r="71" spans="1:243" s="21" customFormat="1" ht="94.5">
      <c r="A71" s="49">
        <v>6.18</v>
      </c>
      <c r="B71" s="50" t="s">
        <v>70</v>
      </c>
      <c r="C71" s="34"/>
      <c r="D71" s="34">
        <v>40</v>
      </c>
      <c r="E71" s="51" t="s">
        <v>43</v>
      </c>
      <c r="F71" s="52">
        <v>16</v>
      </c>
      <c r="G71" s="66"/>
      <c r="H71" s="66"/>
      <c r="I71" s="67" t="s">
        <v>33</v>
      </c>
      <c r="J71" s="68">
        <f t="shared" si="0"/>
        <v>1</v>
      </c>
      <c r="K71" s="66" t="s">
        <v>34</v>
      </c>
      <c r="L71" s="66" t="s">
        <v>4</v>
      </c>
      <c r="M71" s="69"/>
      <c r="N71" s="70"/>
      <c r="O71" s="70"/>
      <c r="P71" s="71"/>
      <c r="Q71" s="70"/>
      <c r="R71" s="70"/>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2">
        <f t="shared" si="1"/>
        <v>640</v>
      </c>
      <c r="BB71" s="73">
        <f t="shared" si="2"/>
        <v>640</v>
      </c>
      <c r="BC71" s="64" t="str">
        <f t="shared" si="3"/>
        <v>INR  Six Hundred &amp; Forty  Only</v>
      </c>
      <c r="IA71" s="21">
        <v>6.18</v>
      </c>
      <c r="IB71" s="21" t="s">
        <v>70</v>
      </c>
      <c r="ID71" s="21">
        <v>40</v>
      </c>
      <c r="IE71" s="22" t="s">
        <v>43</v>
      </c>
      <c r="IF71" s="22"/>
      <c r="IG71" s="22"/>
      <c r="IH71" s="22"/>
      <c r="II71" s="22"/>
    </row>
    <row r="72" spans="1:243" s="21" customFormat="1" ht="63">
      <c r="A72" s="49">
        <v>6.19</v>
      </c>
      <c r="B72" s="50" t="s">
        <v>113</v>
      </c>
      <c r="C72" s="34"/>
      <c r="D72" s="59"/>
      <c r="E72" s="59"/>
      <c r="F72" s="59"/>
      <c r="G72" s="59"/>
      <c r="H72" s="59"/>
      <c r="I72" s="59"/>
      <c r="J72" s="59"/>
      <c r="K72" s="59"/>
      <c r="L72" s="59"/>
      <c r="M72" s="59"/>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IA72" s="21">
        <v>6.19</v>
      </c>
      <c r="IB72" s="21" t="s">
        <v>113</v>
      </c>
      <c r="IE72" s="22"/>
      <c r="IF72" s="22"/>
      <c r="IG72" s="22"/>
      <c r="IH72" s="22"/>
      <c r="II72" s="22"/>
    </row>
    <row r="73" spans="1:243" s="21" customFormat="1" ht="30" customHeight="1">
      <c r="A73" s="53">
        <v>6.2</v>
      </c>
      <c r="B73" s="50" t="s">
        <v>71</v>
      </c>
      <c r="C73" s="34"/>
      <c r="D73" s="34">
        <v>71</v>
      </c>
      <c r="E73" s="51" t="s">
        <v>43</v>
      </c>
      <c r="F73" s="52">
        <v>70.1</v>
      </c>
      <c r="G73" s="66"/>
      <c r="H73" s="66"/>
      <c r="I73" s="67" t="s">
        <v>33</v>
      </c>
      <c r="J73" s="68">
        <f t="shared" si="0"/>
        <v>1</v>
      </c>
      <c r="K73" s="66" t="s">
        <v>34</v>
      </c>
      <c r="L73" s="66" t="s">
        <v>4</v>
      </c>
      <c r="M73" s="69"/>
      <c r="N73" s="70"/>
      <c r="O73" s="70"/>
      <c r="P73" s="71"/>
      <c r="Q73" s="70"/>
      <c r="R73" s="70"/>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2">
        <f t="shared" si="1"/>
        <v>4977.1</v>
      </c>
      <c r="BB73" s="73">
        <f t="shared" si="2"/>
        <v>4977.1</v>
      </c>
      <c r="BC73" s="64" t="str">
        <f t="shared" si="3"/>
        <v>INR  Four Thousand Nine Hundred &amp; Seventy Seven  and Paise Ten Only</v>
      </c>
      <c r="IA73" s="21">
        <v>6.2</v>
      </c>
      <c r="IB73" s="21" t="s">
        <v>71</v>
      </c>
      <c r="ID73" s="21">
        <v>71</v>
      </c>
      <c r="IE73" s="22" t="s">
        <v>43</v>
      </c>
      <c r="IF73" s="22"/>
      <c r="IG73" s="22"/>
      <c r="IH73" s="22"/>
      <c r="II73" s="22"/>
    </row>
    <row r="74" spans="1:243" s="21" customFormat="1" ht="15.75">
      <c r="A74" s="49">
        <v>7</v>
      </c>
      <c r="B74" s="50" t="s">
        <v>117</v>
      </c>
      <c r="C74" s="34"/>
      <c r="D74" s="59"/>
      <c r="E74" s="59"/>
      <c r="F74" s="59"/>
      <c r="G74" s="59"/>
      <c r="H74" s="59"/>
      <c r="I74" s="59"/>
      <c r="J74" s="59"/>
      <c r="K74" s="59"/>
      <c r="L74" s="59"/>
      <c r="M74" s="59"/>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IA74" s="21">
        <v>7</v>
      </c>
      <c r="IB74" s="21" t="s">
        <v>117</v>
      </c>
      <c r="IE74" s="22"/>
      <c r="IF74" s="22"/>
      <c r="IG74" s="22"/>
      <c r="IH74" s="22"/>
      <c r="II74" s="22"/>
    </row>
    <row r="75" spans="1:243" s="21" customFormat="1" ht="102" customHeight="1">
      <c r="A75" s="49">
        <v>7.01</v>
      </c>
      <c r="B75" s="74" t="s">
        <v>118</v>
      </c>
      <c r="C75" s="34"/>
      <c r="D75" s="59"/>
      <c r="E75" s="59"/>
      <c r="F75" s="59"/>
      <c r="G75" s="59"/>
      <c r="H75" s="59"/>
      <c r="I75" s="59"/>
      <c r="J75" s="59"/>
      <c r="K75" s="59"/>
      <c r="L75" s="59"/>
      <c r="M75" s="59"/>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IA75" s="21">
        <v>7.01</v>
      </c>
      <c r="IB75" s="21" t="s">
        <v>118</v>
      </c>
      <c r="IE75" s="22"/>
      <c r="IF75" s="22"/>
      <c r="IG75" s="22"/>
      <c r="IH75" s="22"/>
      <c r="II75" s="22"/>
    </row>
    <row r="76" spans="1:243" s="21" customFormat="1" ht="42.75">
      <c r="A76" s="49">
        <v>7.02</v>
      </c>
      <c r="B76" s="50" t="s">
        <v>72</v>
      </c>
      <c r="C76" s="34"/>
      <c r="D76" s="34">
        <v>5</v>
      </c>
      <c r="E76" s="51" t="s">
        <v>43</v>
      </c>
      <c r="F76" s="52">
        <v>376.68</v>
      </c>
      <c r="G76" s="66"/>
      <c r="H76" s="66"/>
      <c r="I76" s="67" t="s">
        <v>33</v>
      </c>
      <c r="J76" s="68">
        <f t="shared" si="0"/>
        <v>1</v>
      </c>
      <c r="K76" s="66" t="s">
        <v>34</v>
      </c>
      <c r="L76" s="66" t="s">
        <v>4</v>
      </c>
      <c r="M76" s="69"/>
      <c r="N76" s="70"/>
      <c r="O76" s="70"/>
      <c r="P76" s="71"/>
      <c r="Q76" s="70"/>
      <c r="R76" s="70"/>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2">
        <f t="shared" si="1"/>
        <v>1883.4</v>
      </c>
      <c r="BB76" s="73">
        <f t="shared" si="2"/>
        <v>1883.4</v>
      </c>
      <c r="BC76" s="64" t="str">
        <f t="shared" si="3"/>
        <v>INR  One Thousand Eight Hundred &amp; Eighty Three  and Paise Forty Only</v>
      </c>
      <c r="IA76" s="21">
        <v>7.02</v>
      </c>
      <c r="IB76" s="21" t="s">
        <v>72</v>
      </c>
      <c r="ID76" s="21">
        <v>5</v>
      </c>
      <c r="IE76" s="22" t="s">
        <v>43</v>
      </c>
      <c r="IF76" s="22"/>
      <c r="IG76" s="22"/>
      <c r="IH76" s="22"/>
      <c r="II76" s="22"/>
    </row>
    <row r="77" spans="1:243" s="21" customFormat="1" ht="252">
      <c r="A77" s="49">
        <v>7.03</v>
      </c>
      <c r="B77" s="50" t="s">
        <v>119</v>
      </c>
      <c r="C77" s="34"/>
      <c r="D77" s="59"/>
      <c r="E77" s="59"/>
      <c r="F77" s="59"/>
      <c r="G77" s="59"/>
      <c r="H77" s="59"/>
      <c r="I77" s="59"/>
      <c r="J77" s="59"/>
      <c r="K77" s="59"/>
      <c r="L77" s="59"/>
      <c r="M77" s="59"/>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IA77" s="21">
        <v>7.03</v>
      </c>
      <c r="IB77" s="21" t="s">
        <v>119</v>
      </c>
      <c r="IE77" s="22"/>
      <c r="IF77" s="22"/>
      <c r="IG77" s="22"/>
      <c r="IH77" s="22"/>
      <c r="II77" s="22"/>
    </row>
    <row r="78" spans="1:243" s="21" customFormat="1" ht="28.5">
      <c r="A78" s="49">
        <v>7.04</v>
      </c>
      <c r="B78" s="50" t="s">
        <v>73</v>
      </c>
      <c r="C78" s="34"/>
      <c r="D78" s="34">
        <v>2</v>
      </c>
      <c r="E78" s="51" t="s">
        <v>47</v>
      </c>
      <c r="F78" s="52">
        <v>753.09</v>
      </c>
      <c r="G78" s="66"/>
      <c r="H78" s="66"/>
      <c r="I78" s="67" t="s">
        <v>33</v>
      </c>
      <c r="J78" s="68">
        <f t="shared" si="0"/>
        <v>1</v>
      </c>
      <c r="K78" s="66" t="s">
        <v>34</v>
      </c>
      <c r="L78" s="66" t="s">
        <v>4</v>
      </c>
      <c r="M78" s="69"/>
      <c r="N78" s="70"/>
      <c r="O78" s="70"/>
      <c r="P78" s="71"/>
      <c r="Q78" s="70"/>
      <c r="R78" s="70"/>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2">
        <f t="shared" si="1"/>
        <v>1506.18</v>
      </c>
      <c r="BB78" s="73">
        <f t="shared" si="2"/>
        <v>1506.18</v>
      </c>
      <c r="BC78" s="64" t="str">
        <f t="shared" si="3"/>
        <v>INR  One Thousand Five Hundred &amp; Six  and Paise Eighteen Only</v>
      </c>
      <c r="IA78" s="21">
        <v>7.04</v>
      </c>
      <c r="IB78" s="21" t="s">
        <v>73</v>
      </c>
      <c r="ID78" s="21">
        <v>2</v>
      </c>
      <c r="IE78" s="22" t="s">
        <v>47</v>
      </c>
      <c r="IF78" s="22"/>
      <c r="IG78" s="22"/>
      <c r="IH78" s="22"/>
      <c r="II78" s="22"/>
    </row>
    <row r="79" spans="1:243" s="21" customFormat="1" ht="126">
      <c r="A79" s="49">
        <v>7.05</v>
      </c>
      <c r="B79" s="50" t="s">
        <v>120</v>
      </c>
      <c r="C79" s="34"/>
      <c r="D79" s="34">
        <v>8</v>
      </c>
      <c r="E79" s="51" t="s">
        <v>47</v>
      </c>
      <c r="F79" s="52">
        <v>261.16</v>
      </c>
      <c r="G79" s="66"/>
      <c r="H79" s="66"/>
      <c r="I79" s="67" t="s">
        <v>33</v>
      </c>
      <c r="J79" s="68">
        <f t="shared" si="0"/>
        <v>1</v>
      </c>
      <c r="K79" s="66" t="s">
        <v>34</v>
      </c>
      <c r="L79" s="66" t="s">
        <v>4</v>
      </c>
      <c r="M79" s="69"/>
      <c r="N79" s="70"/>
      <c r="O79" s="70"/>
      <c r="P79" s="71"/>
      <c r="Q79" s="70"/>
      <c r="R79" s="70"/>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2">
        <f t="shared" si="1"/>
        <v>2089.28</v>
      </c>
      <c r="BB79" s="73">
        <f t="shared" si="2"/>
        <v>2089.28</v>
      </c>
      <c r="BC79" s="64" t="str">
        <f t="shared" si="3"/>
        <v>INR  Two Thousand  &amp;Eighty Nine  and Paise Twenty Eight Only</v>
      </c>
      <c r="IA79" s="21">
        <v>7.05</v>
      </c>
      <c r="IB79" s="21" t="s">
        <v>120</v>
      </c>
      <c r="ID79" s="21">
        <v>8</v>
      </c>
      <c r="IE79" s="22" t="s">
        <v>47</v>
      </c>
      <c r="IF79" s="22"/>
      <c r="IG79" s="22"/>
      <c r="IH79" s="22"/>
      <c r="II79" s="22"/>
    </row>
    <row r="80" spans="1:243" s="21" customFormat="1" ht="15.75">
      <c r="A80" s="49">
        <v>8</v>
      </c>
      <c r="B80" s="50" t="s">
        <v>121</v>
      </c>
      <c r="C80" s="34"/>
      <c r="D80" s="59"/>
      <c r="E80" s="59"/>
      <c r="F80" s="59"/>
      <c r="G80" s="59"/>
      <c r="H80" s="59"/>
      <c r="I80" s="59"/>
      <c r="J80" s="59"/>
      <c r="K80" s="59"/>
      <c r="L80" s="59"/>
      <c r="M80" s="59"/>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IA80" s="21">
        <v>8</v>
      </c>
      <c r="IB80" s="21" t="s">
        <v>121</v>
      </c>
      <c r="IE80" s="22"/>
      <c r="IF80" s="22"/>
      <c r="IG80" s="22"/>
      <c r="IH80" s="22"/>
      <c r="II80" s="22"/>
    </row>
    <row r="81" spans="1:243" s="21" customFormat="1" ht="63">
      <c r="A81" s="49">
        <v>8.01</v>
      </c>
      <c r="B81" s="50" t="s">
        <v>74</v>
      </c>
      <c r="C81" s="34"/>
      <c r="D81" s="34">
        <v>8.25</v>
      </c>
      <c r="E81" s="51" t="s">
        <v>46</v>
      </c>
      <c r="F81" s="52">
        <v>532.66</v>
      </c>
      <c r="G81" s="66"/>
      <c r="H81" s="66"/>
      <c r="I81" s="67" t="s">
        <v>33</v>
      </c>
      <c r="J81" s="68">
        <f t="shared" si="0"/>
        <v>1</v>
      </c>
      <c r="K81" s="66" t="s">
        <v>34</v>
      </c>
      <c r="L81" s="66" t="s">
        <v>4</v>
      </c>
      <c r="M81" s="69"/>
      <c r="N81" s="70"/>
      <c r="O81" s="70"/>
      <c r="P81" s="71"/>
      <c r="Q81" s="70"/>
      <c r="R81" s="70"/>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2">
        <f t="shared" si="1"/>
        <v>4394.45</v>
      </c>
      <c r="BB81" s="73">
        <f t="shared" si="2"/>
        <v>4394.45</v>
      </c>
      <c r="BC81" s="64" t="str">
        <f t="shared" si="3"/>
        <v>INR  Four Thousand Three Hundred &amp; Ninety Four  and Paise Forty Five Only</v>
      </c>
      <c r="IA81" s="21">
        <v>8.01</v>
      </c>
      <c r="IB81" s="21" t="s">
        <v>74</v>
      </c>
      <c r="ID81" s="21">
        <v>8.25</v>
      </c>
      <c r="IE81" s="22" t="s">
        <v>46</v>
      </c>
      <c r="IF81" s="22"/>
      <c r="IG81" s="22"/>
      <c r="IH81" s="22"/>
      <c r="II81" s="22"/>
    </row>
    <row r="82" spans="1:243" s="21" customFormat="1" ht="78.75">
      <c r="A82" s="49">
        <v>8.02</v>
      </c>
      <c r="B82" s="50" t="s">
        <v>122</v>
      </c>
      <c r="C82" s="34"/>
      <c r="D82" s="59"/>
      <c r="E82" s="59"/>
      <c r="F82" s="59"/>
      <c r="G82" s="59"/>
      <c r="H82" s="59"/>
      <c r="I82" s="59"/>
      <c r="J82" s="59"/>
      <c r="K82" s="59"/>
      <c r="L82" s="59"/>
      <c r="M82" s="59"/>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IA82" s="21">
        <v>8.02</v>
      </c>
      <c r="IB82" s="21" t="s">
        <v>122</v>
      </c>
      <c r="IE82" s="22"/>
      <c r="IF82" s="22"/>
      <c r="IG82" s="22"/>
      <c r="IH82" s="22"/>
      <c r="II82" s="22"/>
    </row>
    <row r="83" spans="1:243" s="21" customFormat="1" ht="42.75">
      <c r="A83" s="49">
        <v>8.03</v>
      </c>
      <c r="B83" s="50" t="s">
        <v>55</v>
      </c>
      <c r="C83" s="34"/>
      <c r="D83" s="34">
        <v>3.25</v>
      </c>
      <c r="E83" s="51" t="s">
        <v>46</v>
      </c>
      <c r="F83" s="52">
        <v>1523.41</v>
      </c>
      <c r="G83" s="66"/>
      <c r="H83" s="66"/>
      <c r="I83" s="67" t="s">
        <v>33</v>
      </c>
      <c r="J83" s="68">
        <f t="shared" si="0"/>
        <v>1</v>
      </c>
      <c r="K83" s="66" t="s">
        <v>34</v>
      </c>
      <c r="L83" s="66" t="s">
        <v>4</v>
      </c>
      <c r="M83" s="69"/>
      <c r="N83" s="70"/>
      <c r="O83" s="70"/>
      <c r="P83" s="71"/>
      <c r="Q83" s="70"/>
      <c r="R83" s="70"/>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2">
        <f t="shared" si="1"/>
        <v>4951.08</v>
      </c>
      <c r="BB83" s="73">
        <f t="shared" si="2"/>
        <v>4951.08</v>
      </c>
      <c r="BC83" s="64" t="str">
        <f t="shared" si="3"/>
        <v>INR  Four Thousand Nine Hundred &amp; Fifty One  and Paise Eight Only</v>
      </c>
      <c r="IA83" s="21">
        <v>8.03</v>
      </c>
      <c r="IB83" s="21" t="s">
        <v>55</v>
      </c>
      <c r="ID83" s="21">
        <v>3.25</v>
      </c>
      <c r="IE83" s="22" t="s">
        <v>46</v>
      </c>
      <c r="IF83" s="22"/>
      <c r="IG83" s="22"/>
      <c r="IH83" s="22"/>
      <c r="II83" s="22"/>
    </row>
    <row r="84" spans="1:243" s="21" customFormat="1" ht="31.5">
      <c r="A84" s="49">
        <v>8.04</v>
      </c>
      <c r="B84" s="50" t="s">
        <v>123</v>
      </c>
      <c r="C84" s="34"/>
      <c r="D84" s="34">
        <v>0.3</v>
      </c>
      <c r="E84" s="51" t="s">
        <v>46</v>
      </c>
      <c r="F84" s="52">
        <v>940.64</v>
      </c>
      <c r="G84" s="66"/>
      <c r="H84" s="66"/>
      <c r="I84" s="67" t="s">
        <v>33</v>
      </c>
      <c r="J84" s="68">
        <f t="shared" si="0"/>
        <v>1</v>
      </c>
      <c r="K84" s="66" t="s">
        <v>34</v>
      </c>
      <c r="L84" s="66" t="s">
        <v>4</v>
      </c>
      <c r="M84" s="69"/>
      <c r="N84" s="70"/>
      <c r="O84" s="70"/>
      <c r="P84" s="71"/>
      <c r="Q84" s="70"/>
      <c r="R84" s="70"/>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2">
        <f t="shared" si="1"/>
        <v>282.19</v>
      </c>
      <c r="BB84" s="73">
        <f t="shared" si="2"/>
        <v>282.19</v>
      </c>
      <c r="BC84" s="64" t="str">
        <f t="shared" si="3"/>
        <v>INR  Two Hundred &amp; Eighty Two  and Paise Nineteen Only</v>
      </c>
      <c r="IA84" s="21">
        <v>8.04</v>
      </c>
      <c r="IB84" s="21" t="s">
        <v>123</v>
      </c>
      <c r="ID84" s="21">
        <v>0.3</v>
      </c>
      <c r="IE84" s="22" t="s">
        <v>46</v>
      </c>
      <c r="IF84" s="22"/>
      <c r="IG84" s="22"/>
      <c r="IH84" s="22"/>
      <c r="II84" s="22"/>
    </row>
    <row r="85" spans="1:243" s="21" customFormat="1" ht="94.5">
      <c r="A85" s="49">
        <v>8.05</v>
      </c>
      <c r="B85" s="50" t="s">
        <v>124</v>
      </c>
      <c r="C85" s="34"/>
      <c r="D85" s="34">
        <v>0.3</v>
      </c>
      <c r="E85" s="51" t="s">
        <v>46</v>
      </c>
      <c r="F85" s="52">
        <v>2222.45</v>
      </c>
      <c r="G85" s="66"/>
      <c r="H85" s="66"/>
      <c r="I85" s="67" t="s">
        <v>33</v>
      </c>
      <c r="J85" s="68">
        <f t="shared" si="0"/>
        <v>1</v>
      </c>
      <c r="K85" s="66" t="s">
        <v>34</v>
      </c>
      <c r="L85" s="66" t="s">
        <v>4</v>
      </c>
      <c r="M85" s="69"/>
      <c r="N85" s="70"/>
      <c r="O85" s="70"/>
      <c r="P85" s="71"/>
      <c r="Q85" s="70"/>
      <c r="R85" s="70"/>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2">
        <f t="shared" si="1"/>
        <v>666.74</v>
      </c>
      <c r="BB85" s="73">
        <f t="shared" si="2"/>
        <v>666.74</v>
      </c>
      <c r="BC85" s="64" t="str">
        <f t="shared" si="3"/>
        <v>INR  Six Hundred &amp; Sixty Six  and Paise Seventy Four Only</v>
      </c>
      <c r="IA85" s="21">
        <v>8.05</v>
      </c>
      <c r="IB85" s="21" t="s">
        <v>124</v>
      </c>
      <c r="ID85" s="21">
        <v>0.3</v>
      </c>
      <c r="IE85" s="22" t="s">
        <v>46</v>
      </c>
      <c r="IF85" s="22"/>
      <c r="IG85" s="22"/>
      <c r="IH85" s="22"/>
      <c r="II85" s="22"/>
    </row>
    <row r="86" spans="1:243" s="21" customFormat="1" ht="94.5">
      <c r="A86" s="49">
        <v>8.06</v>
      </c>
      <c r="B86" s="50" t="s">
        <v>125</v>
      </c>
      <c r="C86" s="34"/>
      <c r="D86" s="34">
        <v>1</v>
      </c>
      <c r="E86" s="51" t="s">
        <v>43</v>
      </c>
      <c r="F86" s="52">
        <v>756.99</v>
      </c>
      <c r="G86" s="66"/>
      <c r="H86" s="66"/>
      <c r="I86" s="67" t="s">
        <v>33</v>
      </c>
      <c r="J86" s="68">
        <f t="shared" si="0"/>
        <v>1</v>
      </c>
      <c r="K86" s="66" t="s">
        <v>34</v>
      </c>
      <c r="L86" s="66" t="s">
        <v>4</v>
      </c>
      <c r="M86" s="69"/>
      <c r="N86" s="70"/>
      <c r="O86" s="70"/>
      <c r="P86" s="71"/>
      <c r="Q86" s="70"/>
      <c r="R86" s="70"/>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2">
        <f t="shared" si="1"/>
        <v>756.99</v>
      </c>
      <c r="BB86" s="73">
        <f t="shared" si="2"/>
        <v>756.99</v>
      </c>
      <c r="BC86" s="64" t="str">
        <f t="shared" si="3"/>
        <v>INR  Seven Hundred &amp; Fifty Six  and Paise Ninety Nine Only</v>
      </c>
      <c r="IA86" s="21">
        <v>8.06</v>
      </c>
      <c r="IB86" s="21" t="s">
        <v>125</v>
      </c>
      <c r="ID86" s="21">
        <v>1</v>
      </c>
      <c r="IE86" s="22" t="s">
        <v>43</v>
      </c>
      <c r="IF86" s="22"/>
      <c r="IG86" s="22"/>
      <c r="IH86" s="22"/>
      <c r="II86" s="22"/>
    </row>
    <row r="87" spans="1:243" s="21" customFormat="1" ht="94.5">
      <c r="A87" s="49">
        <v>8.07</v>
      </c>
      <c r="B87" s="50" t="s">
        <v>126</v>
      </c>
      <c r="C87" s="34"/>
      <c r="D87" s="59"/>
      <c r="E87" s="59"/>
      <c r="F87" s="59"/>
      <c r="G87" s="59"/>
      <c r="H87" s="59"/>
      <c r="I87" s="59"/>
      <c r="J87" s="59"/>
      <c r="K87" s="59"/>
      <c r="L87" s="59"/>
      <c r="M87" s="59"/>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IA87" s="21">
        <v>8.07</v>
      </c>
      <c r="IB87" s="21" t="s">
        <v>126</v>
      </c>
      <c r="IE87" s="22"/>
      <c r="IF87" s="22"/>
      <c r="IG87" s="22"/>
      <c r="IH87" s="22"/>
      <c r="II87" s="22"/>
    </row>
    <row r="88" spans="1:243" s="21" customFormat="1" ht="28.5">
      <c r="A88" s="49">
        <v>8.08</v>
      </c>
      <c r="B88" s="50" t="s">
        <v>49</v>
      </c>
      <c r="C88" s="34"/>
      <c r="D88" s="34">
        <v>0.5</v>
      </c>
      <c r="E88" s="51" t="s">
        <v>46</v>
      </c>
      <c r="F88" s="52">
        <v>1288.82</v>
      </c>
      <c r="G88" s="66"/>
      <c r="H88" s="66"/>
      <c r="I88" s="67" t="s">
        <v>33</v>
      </c>
      <c r="J88" s="68">
        <f>IF(I88="Less(-)",-1,1)</f>
        <v>1</v>
      </c>
      <c r="K88" s="66" t="s">
        <v>34</v>
      </c>
      <c r="L88" s="66" t="s">
        <v>4</v>
      </c>
      <c r="M88" s="69"/>
      <c r="N88" s="70"/>
      <c r="O88" s="70"/>
      <c r="P88" s="71"/>
      <c r="Q88" s="70"/>
      <c r="R88" s="70"/>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2">
        <f>total_amount_ba($B$2,$D$2,D88,F88,J88,K88,M88)</f>
        <v>644.41</v>
      </c>
      <c r="BB88" s="73">
        <f>BA88+SUM(N88:AZ88)</f>
        <v>644.41</v>
      </c>
      <c r="BC88" s="64" t="str">
        <f>SpellNumber(L88,BB88)</f>
        <v>INR  Six Hundred &amp; Forty Four  and Paise Forty One Only</v>
      </c>
      <c r="IA88" s="21">
        <v>8.08</v>
      </c>
      <c r="IB88" s="21" t="s">
        <v>49</v>
      </c>
      <c r="ID88" s="21">
        <v>0.5</v>
      </c>
      <c r="IE88" s="22" t="s">
        <v>46</v>
      </c>
      <c r="IF88" s="22"/>
      <c r="IG88" s="22"/>
      <c r="IH88" s="22"/>
      <c r="II88" s="22"/>
    </row>
    <row r="89" spans="1:243" s="21" customFormat="1" ht="63">
      <c r="A89" s="49">
        <v>8.09</v>
      </c>
      <c r="B89" s="50" t="s">
        <v>127</v>
      </c>
      <c r="C89" s="34"/>
      <c r="D89" s="59"/>
      <c r="E89" s="59"/>
      <c r="F89" s="59"/>
      <c r="G89" s="59"/>
      <c r="H89" s="59"/>
      <c r="I89" s="59"/>
      <c r="J89" s="59"/>
      <c r="K89" s="59"/>
      <c r="L89" s="59"/>
      <c r="M89" s="59"/>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IA89" s="21">
        <v>8.09</v>
      </c>
      <c r="IB89" s="21" t="s">
        <v>127</v>
      </c>
      <c r="IE89" s="22"/>
      <c r="IF89" s="22"/>
      <c r="IG89" s="22"/>
      <c r="IH89" s="22"/>
      <c r="II89" s="22"/>
    </row>
    <row r="90" spans="1:243" s="21" customFormat="1" ht="28.5">
      <c r="A90" s="53">
        <v>8.1</v>
      </c>
      <c r="B90" s="50" t="s">
        <v>75</v>
      </c>
      <c r="C90" s="34"/>
      <c r="D90" s="34">
        <v>5</v>
      </c>
      <c r="E90" s="51" t="s">
        <v>47</v>
      </c>
      <c r="F90" s="52">
        <v>93.42</v>
      </c>
      <c r="G90" s="66"/>
      <c r="H90" s="66"/>
      <c r="I90" s="67" t="s">
        <v>33</v>
      </c>
      <c r="J90" s="68">
        <f>IF(I90="Less(-)",-1,1)</f>
        <v>1</v>
      </c>
      <c r="K90" s="66" t="s">
        <v>34</v>
      </c>
      <c r="L90" s="66" t="s">
        <v>4</v>
      </c>
      <c r="M90" s="69"/>
      <c r="N90" s="70"/>
      <c r="O90" s="70"/>
      <c r="P90" s="71"/>
      <c r="Q90" s="70"/>
      <c r="R90" s="70"/>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2">
        <f>total_amount_ba($B$2,$D$2,D90,F90,J90,K90,M90)</f>
        <v>467.1</v>
      </c>
      <c r="BB90" s="73">
        <f>BA90+SUM(N90:AZ90)</f>
        <v>467.1</v>
      </c>
      <c r="BC90" s="64" t="str">
        <f>SpellNumber(L90,BB90)</f>
        <v>INR  Four Hundred &amp; Sixty Seven  and Paise Ten Only</v>
      </c>
      <c r="IA90" s="21">
        <v>8.1</v>
      </c>
      <c r="IB90" s="21" t="s">
        <v>75</v>
      </c>
      <c r="ID90" s="21">
        <v>5</v>
      </c>
      <c r="IE90" s="22" t="s">
        <v>47</v>
      </c>
      <c r="IF90" s="22"/>
      <c r="IG90" s="22"/>
      <c r="IH90" s="22"/>
      <c r="II90" s="22"/>
    </row>
    <row r="91" spans="1:243" s="21" customFormat="1" ht="63">
      <c r="A91" s="49">
        <v>8.11</v>
      </c>
      <c r="B91" s="50" t="s">
        <v>128</v>
      </c>
      <c r="C91" s="34"/>
      <c r="D91" s="59"/>
      <c r="E91" s="59"/>
      <c r="F91" s="59"/>
      <c r="G91" s="59"/>
      <c r="H91" s="59"/>
      <c r="I91" s="59"/>
      <c r="J91" s="59"/>
      <c r="K91" s="59"/>
      <c r="L91" s="59"/>
      <c r="M91" s="59"/>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IA91" s="21">
        <v>8.11</v>
      </c>
      <c r="IB91" s="21" t="s">
        <v>128</v>
      </c>
      <c r="IE91" s="22"/>
      <c r="IF91" s="22"/>
      <c r="IG91" s="22"/>
      <c r="IH91" s="22"/>
      <c r="II91" s="22"/>
    </row>
    <row r="92" spans="1:243" s="21" customFormat="1" ht="30" customHeight="1">
      <c r="A92" s="49">
        <v>8.12</v>
      </c>
      <c r="B92" s="50" t="s">
        <v>76</v>
      </c>
      <c r="C92" s="34"/>
      <c r="D92" s="34">
        <v>5.5</v>
      </c>
      <c r="E92" s="51" t="s">
        <v>43</v>
      </c>
      <c r="F92" s="52">
        <v>48.09</v>
      </c>
      <c r="G92" s="66"/>
      <c r="H92" s="66"/>
      <c r="I92" s="67" t="s">
        <v>33</v>
      </c>
      <c r="J92" s="68">
        <f>IF(I92="Less(-)",-1,1)</f>
        <v>1</v>
      </c>
      <c r="K92" s="66" t="s">
        <v>34</v>
      </c>
      <c r="L92" s="66" t="s">
        <v>4</v>
      </c>
      <c r="M92" s="69"/>
      <c r="N92" s="70"/>
      <c r="O92" s="70"/>
      <c r="P92" s="71"/>
      <c r="Q92" s="70"/>
      <c r="R92" s="70"/>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2">
        <f>total_amount_ba($B$2,$D$2,D92,F92,J92,K92,M92)</f>
        <v>264.5</v>
      </c>
      <c r="BB92" s="73">
        <f>BA92+SUM(N92:AZ92)</f>
        <v>264.5</v>
      </c>
      <c r="BC92" s="64" t="str">
        <f>SpellNumber(L92,BB92)</f>
        <v>INR  Two Hundred &amp; Sixty Four  and Paise Fifty Only</v>
      </c>
      <c r="IA92" s="21">
        <v>8.12</v>
      </c>
      <c r="IB92" s="21" t="s">
        <v>76</v>
      </c>
      <c r="ID92" s="21">
        <v>5.5</v>
      </c>
      <c r="IE92" s="22" t="s">
        <v>43</v>
      </c>
      <c r="IF92" s="22"/>
      <c r="IG92" s="22"/>
      <c r="IH92" s="22"/>
      <c r="II92" s="22"/>
    </row>
    <row r="93" spans="1:243" s="21" customFormat="1" ht="78.75">
      <c r="A93" s="49">
        <v>8.13</v>
      </c>
      <c r="B93" s="50" t="s">
        <v>77</v>
      </c>
      <c r="C93" s="34"/>
      <c r="D93" s="34">
        <v>30</v>
      </c>
      <c r="E93" s="51" t="s">
        <v>43</v>
      </c>
      <c r="F93" s="52">
        <v>34.2</v>
      </c>
      <c r="G93" s="66"/>
      <c r="H93" s="66"/>
      <c r="I93" s="67" t="s">
        <v>33</v>
      </c>
      <c r="J93" s="68">
        <f>IF(I93="Less(-)",-1,1)</f>
        <v>1</v>
      </c>
      <c r="K93" s="66" t="s">
        <v>34</v>
      </c>
      <c r="L93" s="66" t="s">
        <v>4</v>
      </c>
      <c r="M93" s="69"/>
      <c r="N93" s="70"/>
      <c r="O93" s="70"/>
      <c r="P93" s="71"/>
      <c r="Q93" s="70"/>
      <c r="R93" s="70"/>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2">
        <f>total_amount_ba($B$2,$D$2,D93,F93,J93,K93,M93)</f>
        <v>1026</v>
      </c>
      <c r="BB93" s="73">
        <f>BA93+SUM(N93:AZ93)</f>
        <v>1026</v>
      </c>
      <c r="BC93" s="64" t="str">
        <f>SpellNumber(L93,BB93)</f>
        <v>INR  One Thousand  &amp;Twenty Six  Only</v>
      </c>
      <c r="IA93" s="21">
        <v>8.13</v>
      </c>
      <c r="IB93" s="21" t="s">
        <v>77</v>
      </c>
      <c r="ID93" s="21">
        <v>30</v>
      </c>
      <c r="IE93" s="22" t="s">
        <v>43</v>
      </c>
      <c r="IF93" s="22"/>
      <c r="IG93" s="22"/>
      <c r="IH93" s="22"/>
      <c r="II93" s="22"/>
    </row>
    <row r="94" spans="1:243" s="21" customFormat="1" ht="141.75">
      <c r="A94" s="49">
        <v>8.14</v>
      </c>
      <c r="B94" s="50" t="s">
        <v>78</v>
      </c>
      <c r="C94" s="34"/>
      <c r="D94" s="34">
        <v>2</v>
      </c>
      <c r="E94" s="51" t="s">
        <v>46</v>
      </c>
      <c r="F94" s="52">
        <v>122.74</v>
      </c>
      <c r="G94" s="66"/>
      <c r="H94" s="66"/>
      <c r="I94" s="67" t="s">
        <v>33</v>
      </c>
      <c r="J94" s="68">
        <f>IF(I94="Less(-)",-1,1)</f>
        <v>1</v>
      </c>
      <c r="K94" s="66" t="s">
        <v>34</v>
      </c>
      <c r="L94" s="66" t="s">
        <v>4</v>
      </c>
      <c r="M94" s="69"/>
      <c r="N94" s="70"/>
      <c r="O94" s="70"/>
      <c r="P94" s="71"/>
      <c r="Q94" s="70"/>
      <c r="R94" s="70"/>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2">
        <f>total_amount_ba($B$2,$D$2,D94,F94,J94,K94,M94)</f>
        <v>245.48</v>
      </c>
      <c r="BB94" s="73">
        <f>BA94+SUM(N94:AZ94)</f>
        <v>245.48</v>
      </c>
      <c r="BC94" s="64" t="str">
        <f>SpellNumber(L94,BB94)</f>
        <v>INR  Two Hundred &amp; Forty Five  and Paise Forty Eight Only</v>
      </c>
      <c r="IA94" s="21">
        <v>8.14</v>
      </c>
      <c r="IB94" s="21" t="s">
        <v>78</v>
      </c>
      <c r="ID94" s="21">
        <v>2</v>
      </c>
      <c r="IE94" s="22" t="s">
        <v>46</v>
      </c>
      <c r="IF94" s="22"/>
      <c r="IG94" s="22"/>
      <c r="IH94" s="22"/>
      <c r="II94" s="22"/>
    </row>
    <row r="95" spans="1:243" s="21" customFormat="1" ht="15.75">
      <c r="A95" s="49">
        <v>9</v>
      </c>
      <c r="B95" s="50" t="s">
        <v>129</v>
      </c>
      <c r="C95" s="34"/>
      <c r="D95" s="59"/>
      <c r="E95" s="59"/>
      <c r="F95" s="59"/>
      <c r="G95" s="59"/>
      <c r="H95" s="59"/>
      <c r="I95" s="59"/>
      <c r="J95" s="59"/>
      <c r="K95" s="59"/>
      <c r="L95" s="59"/>
      <c r="M95" s="59"/>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IA95" s="21">
        <v>9</v>
      </c>
      <c r="IB95" s="21" t="s">
        <v>129</v>
      </c>
      <c r="IE95" s="22"/>
      <c r="IF95" s="22"/>
      <c r="IG95" s="22"/>
      <c r="IH95" s="22"/>
      <c r="II95" s="22"/>
    </row>
    <row r="96" spans="1:243" s="21" customFormat="1" ht="110.25">
      <c r="A96" s="49">
        <v>9.01</v>
      </c>
      <c r="B96" s="50" t="s">
        <v>130</v>
      </c>
      <c r="C96" s="34"/>
      <c r="D96" s="59"/>
      <c r="E96" s="59"/>
      <c r="F96" s="59"/>
      <c r="G96" s="59"/>
      <c r="H96" s="59"/>
      <c r="I96" s="59"/>
      <c r="J96" s="59"/>
      <c r="K96" s="59"/>
      <c r="L96" s="59"/>
      <c r="M96" s="59"/>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IA96" s="21">
        <v>9.01</v>
      </c>
      <c r="IB96" s="21" t="s">
        <v>130</v>
      </c>
      <c r="IE96" s="22"/>
      <c r="IF96" s="22"/>
      <c r="IG96" s="22"/>
      <c r="IH96" s="22"/>
      <c r="II96" s="22"/>
    </row>
    <row r="97" spans="1:243" s="21" customFormat="1" ht="47.25">
      <c r="A97" s="49">
        <v>9.02</v>
      </c>
      <c r="B97" s="50" t="s">
        <v>131</v>
      </c>
      <c r="C97" s="34"/>
      <c r="D97" s="34">
        <v>1</v>
      </c>
      <c r="E97" s="51" t="s">
        <v>47</v>
      </c>
      <c r="F97" s="52">
        <v>2201.18</v>
      </c>
      <c r="G97" s="66"/>
      <c r="H97" s="66"/>
      <c r="I97" s="67" t="s">
        <v>33</v>
      </c>
      <c r="J97" s="68">
        <f>IF(I97="Less(-)",-1,1)</f>
        <v>1</v>
      </c>
      <c r="K97" s="66" t="s">
        <v>34</v>
      </c>
      <c r="L97" s="66" t="s">
        <v>4</v>
      </c>
      <c r="M97" s="69"/>
      <c r="N97" s="70"/>
      <c r="O97" s="70"/>
      <c r="P97" s="71"/>
      <c r="Q97" s="70"/>
      <c r="R97" s="70"/>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2">
        <f>total_amount_ba($B$2,$D$2,D97,F97,J97,K97,M97)</f>
        <v>2201.18</v>
      </c>
      <c r="BB97" s="73">
        <f>BA97+SUM(N97:AZ97)</f>
        <v>2201.18</v>
      </c>
      <c r="BC97" s="64" t="str">
        <f>SpellNumber(L97,BB97)</f>
        <v>INR  Two Thousand Two Hundred &amp; One  and Paise Eighteen Only</v>
      </c>
      <c r="IA97" s="21">
        <v>9.02</v>
      </c>
      <c r="IB97" s="21" t="s">
        <v>131</v>
      </c>
      <c r="ID97" s="21">
        <v>1</v>
      </c>
      <c r="IE97" s="22" t="s">
        <v>47</v>
      </c>
      <c r="IF97" s="22"/>
      <c r="IG97" s="22"/>
      <c r="IH97" s="22"/>
      <c r="II97" s="22"/>
    </row>
    <row r="98" spans="1:243" s="21" customFormat="1" ht="94.5">
      <c r="A98" s="49">
        <v>9.03</v>
      </c>
      <c r="B98" s="50" t="s">
        <v>132</v>
      </c>
      <c r="C98" s="34"/>
      <c r="D98" s="34">
        <v>1</v>
      </c>
      <c r="E98" s="51" t="s">
        <v>47</v>
      </c>
      <c r="F98" s="52">
        <v>1124.99</v>
      </c>
      <c r="G98" s="66"/>
      <c r="H98" s="66"/>
      <c r="I98" s="67" t="s">
        <v>33</v>
      </c>
      <c r="J98" s="68">
        <f>IF(I98="Less(-)",-1,1)</f>
        <v>1</v>
      </c>
      <c r="K98" s="66" t="s">
        <v>34</v>
      </c>
      <c r="L98" s="66" t="s">
        <v>4</v>
      </c>
      <c r="M98" s="69"/>
      <c r="N98" s="70"/>
      <c r="O98" s="70"/>
      <c r="P98" s="71"/>
      <c r="Q98" s="70"/>
      <c r="R98" s="70"/>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2">
        <f>total_amount_ba($B$2,$D$2,D98,F98,J98,K98,M98)</f>
        <v>1124.99</v>
      </c>
      <c r="BB98" s="73">
        <f>BA98+SUM(N98:AZ98)</f>
        <v>1124.99</v>
      </c>
      <c r="BC98" s="64" t="str">
        <f>SpellNumber(L98,BB98)</f>
        <v>INR  One Thousand One Hundred &amp; Twenty Four  and Paise Ninety Nine Only</v>
      </c>
      <c r="IA98" s="21">
        <v>9.03</v>
      </c>
      <c r="IB98" s="21" t="s">
        <v>132</v>
      </c>
      <c r="ID98" s="21">
        <v>1</v>
      </c>
      <c r="IE98" s="22" t="s">
        <v>47</v>
      </c>
      <c r="IF98" s="22"/>
      <c r="IG98" s="22"/>
      <c r="IH98" s="22"/>
      <c r="II98" s="22"/>
    </row>
    <row r="99" spans="1:243" s="21" customFormat="1" ht="31.5">
      <c r="A99" s="49">
        <v>9.04</v>
      </c>
      <c r="B99" s="50" t="s">
        <v>133</v>
      </c>
      <c r="C99" s="34"/>
      <c r="D99" s="59"/>
      <c r="E99" s="59"/>
      <c r="F99" s="59"/>
      <c r="G99" s="59"/>
      <c r="H99" s="59"/>
      <c r="I99" s="59"/>
      <c r="J99" s="59"/>
      <c r="K99" s="59"/>
      <c r="L99" s="59"/>
      <c r="M99" s="59"/>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IA99" s="21">
        <v>9.04</v>
      </c>
      <c r="IB99" s="21" t="s">
        <v>133</v>
      </c>
      <c r="IE99" s="22"/>
      <c r="IF99" s="22"/>
      <c r="IG99" s="22"/>
      <c r="IH99" s="22"/>
      <c r="II99" s="22"/>
    </row>
    <row r="100" spans="1:243" s="21" customFormat="1" ht="15.75">
      <c r="A100" s="49">
        <v>9.05</v>
      </c>
      <c r="B100" s="50" t="s">
        <v>134</v>
      </c>
      <c r="C100" s="34"/>
      <c r="D100" s="59"/>
      <c r="E100" s="59"/>
      <c r="F100" s="59"/>
      <c r="G100" s="59"/>
      <c r="H100" s="59"/>
      <c r="I100" s="59"/>
      <c r="J100" s="59"/>
      <c r="K100" s="59"/>
      <c r="L100" s="59"/>
      <c r="M100" s="59"/>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IA100" s="21">
        <v>9.05</v>
      </c>
      <c r="IB100" s="21" t="s">
        <v>134</v>
      </c>
      <c r="IE100" s="22"/>
      <c r="IF100" s="22"/>
      <c r="IG100" s="22"/>
      <c r="IH100" s="22"/>
      <c r="II100" s="22"/>
    </row>
    <row r="101" spans="1:243" s="21" customFormat="1" ht="42.75">
      <c r="A101" s="49">
        <v>9.06</v>
      </c>
      <c r="B101" s="50" t="s">
        <v>135</v>
      </c>
      <c r="C101" s="34"/>
      <c r="D101" s="34">
        <v>15</v>
      </c>
      <c r="E101" s="51" t="s">
        <v>44</v>
      </c>
      <c r="F101" s="52">
        <v>957.65</v>
      </c>
      <c r="G101" s="66"/>
      <c r="H101" s="66"/>
      <c r="I101" s="67" t="s">
        <v>33</v>
      </c>
      <c r="J101" s="68">
        <f>IF(I101="Less(-)",-1,1)</f>
        <v>1</v>
      </c>
      <c r="K101" s="66" t="s">
        <v>34</v>
      </c>
      <c r="L101" s="66" t="s">
        <v>4</v>
      </c>
      <c r="M101" s="69"/>
      <c r="N101" s="70"/>
      <c r="O101" s="70"/>
      <c r="P101" s="71"/>
      <c r="Q101" s="70"/>
      <c r="R101" s="70"/>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2">
        <f>total_amount_ba($B$2,$D$2,D101,F101,J101,K101,M101)</f>
        <v>14364.75</v>
      </c>
      <c r="BB101" s="73">
        <f>BA101+SUM(N101:AZ101)</f>
        <v>14364.75</v>
      </c>
      <c r="BC101" s="64" t="str">
        <f>SpellNumber(L101,BB101)</f>
        <v>INR  Fourteen Thousand Three Hundred &amp; Sixty Four  and Paise Seventy Five Only</v>
      </c>
      <c r="IA101" s="21">
        <v>9.06</v>
      </c>
      <c r="IB101" s="21" t="s">
        <v>135</v>
      </c>
      <c r="ID101" s="21">
        <v>15</v>
      </c>
      <c r="IE101" s="22" t="s">
        <v>44</v>
      </c>
      <c r="IF101" s="22"/>
      <c r="IG101" s="22"/>
      <c r="IH101" s="22"/>
      <c r="II101" s="22"/>
    </row>
    <row r="102" spans="1:243" s="21" customFormat="1" ht="15.75">
      <c r="A102" s="49">
        <v>9.07</v>
      </c>
      <c r="B102" s="50" t="s">
        <v>136</v>
      </c>
      <c r="C102" s="34"/>
      <c r="D102" s="59"/>
      <c r="E102" s="59"/>
      <c r="F102" s="59"/>
      <c r="G102" s="59"/>
      <c r="H102" s="59"/>
      <c r="I102" s="59"/>
      <c r="J102" s="59"/>
      <c r="K102" s="59"/>
      <c r="L102" s="59"/>
      <c r="M102" s="59"/>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IA102" s="21">
        <v>9.07</v>
      </c>
      <c r="IB102" s="21" t="s">
        <v>136</v>
      </c>
      <c r="IE102" s="22"/>
      <c r="IF102" s="22"/>
      <c r="IG102" s="22"/>
      <c r="IH102" s="22"/>
      <c r="II102" s="22"/>
    </row>
    <row r="103" spans="1:243" s="21" customFormat="1" ht="42.75">
      <c r="A103" s="49">
        <v>9.08</v>
      </c>
      <c r="B103" s="50" t="s">
        <v>137</v>
      </c>
      <c r="C103" s="34"/>
      <c r="D103" s="34">
        <v>5</v>
      </c>
      <c r="E103" s="51" t="s">
        <v>44</v>
      </c>
      <c r="F103" s="52">
        <v>869.84</v>
      </c>
      <c r="G103" s="66"/>
      <c r="H103" s="66"/>
      <c r="I103" s="67" t="s">
        <v>33</v>
      </c>
      <c r="J103" s="68">
        <f>IF(I103="Less(-)",-1,1)</f>
        <v>1</v>
      </c>
      <c r="K103" s="66" t="s">
        <v>34</v>
      </c>
      <c r="L103" s="66" t="s">
        <v>4</v>
      </c>
      <c r="M103" s="69"/>
      <c r="N103" s="70"/>
      <c r="O103" s="70"/>
      <c r="P103" s="71"/>
      <c r="Q103" s="70"/>
      <c r="R103" s="70"/>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2">
        <f>total_amount_ba($B$2,$D$2,D103,F103,J103,K103,M103)</f>
        <v>4349.2</v>
      </c>
      <c r="BB103" s="73">
        <f>BA103+SUM(N103:AZ103)</f>
        <v>4349.2</v>
      </c>
      <c r="BC103" s="64" t="str">
        <f>SpellNumber(L103,BB103)</f>
        <v>INR  Four Thousand Three Hundred &amp; Forty Nine  and Paise Twenty Only</v>
      </c>
      <c r="IA103" s="21">
        <v>9.08</v>
      </c>
      <c r="IB103" s="21" t="s">
        <v>137</v>
      </c>
      <c r="ID103" s="21">
        <v>5</v>
      </c>
      <c r="IE103" s="22" t="s">
        <v>44</v>
      </c>
      <c r="IF103" s="22"/>
      <c r="IG103" s="22"/>
      <c r="IH103" s="22"/>
      <c r="II103" s="22"/>
    </row>
    <row r="104" spans="1:243" s="21" customFormat="1" ht="157.5">
      <c r="A104" s="49">
        <v>9.09</v>
      </c>
      <c r="B104" s="50" t="s">
        <v>138</v>
      </c>
      <c r="C104" s="34"/>
      <c r="D104" s="59"/>
      <c r="E104" s="59"/>
      <c r="F104" s="59"/>
      <c r="G104" s="59"/>
      <c r="H104" s="59"/>
      <c r="I104" s="59"/>
      <c r="J104" s="59"/>
      <c r="K104" s="59"/>
      <c r="L104" s="59"/>
      <c r="M104" s="59"/>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IA104" s="21">
        <v>9.09</v>
      </c>
      <c r="IB104" s="21" t="s">
        <v>138</v>
      </c>
      <c r="IE104" s="22"/>
      <c r="IF104" s="22"/>
      <c r="IG104" s="22"/>
      <c r="IH104" s="22"/>
      <c r="II104" s="22"/>
    </row>
    <row r="105" spans="1:243" s="21" customFormat="1" ht="42.75">
      <c r="A105" s="53">
        <v>9.1</v>
      </c>
      <c r="B105" s="50" t="s">
        <v>139</v>
      </c>
      <c r="C105" s="34"/>
      <c r="D105" s="34">
        <v>6</v>
      </c>
      <c r="E105" s="51" t="s">
        <v>47</v>
      </c>
      <c r="F105" s="52">
        <v>252.04</v>
      </c>
      <c r="G105" s="66"/>
      <c r="H105" s="66"/>
      <c r="I105" s="67" t="s">
        <v>33</v>
      </c>
      <c r="J105" s="68">
        <f>IF(I105="Less(-)",-1,1)</f>
        <v>1</v>
      </c>
      <c r="K105" s="66" t="s">
        <v>34</v>
      </c>
      <c r="L105" s="66" t="s">
        <v>4</v>
      </c>
      <c r="M105" s="69"/>
      <c r="N105" s="70"/>
      <c r="O105" s="70"/>
      <c r="P105" s="71"/>
      <c r="Q105" s="70"/>
      <c r="R105" s="70"/>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2">
        <f>total_amount_ba($B$2,$D$2,D105,F105,J105,K105,M105)</f>
        <v>1512.24</v>
      </c>
      <c r="BB105" s="73">
        <f>BA105+SUM(N105:AZ105)</f>
        <v>1512.24</v>
      </c>
      <c r="BC105" s="64" t="str">
        <f>SpellNumber(L105,BB105)</f>
        <v>INR  One Thousand Five Hundred &amp; Twelve  and Paise Twenty Four Only</v>
      </c>
      <c r="IA105" s="21">
        <v>9.1</v>
      </c>
      <c r="IB105" s="21" t="s">
        <v>139</v>
      </c>
      <c r="ID105" s="21">
        <v>6</v>
      </c>
      <c r="IE105" s="22" t="s">
        <v>47</v>
      </c>
      <c r="IF105" s="22"/>
      <c r="IG105" s="22"/>
      <c r="IH105" s="22"/>
      <c r="II105" s="22"/>
    </row>
    <row r="106" spans="1:243" s="21" customFormat="1" ht="31.5">
      <c r="A106" s="49">
        <v>9.11</v>
      </c>
      <c r="B106" s="50" t="s">
        <v>140</v>
      </c>
      <c r="C106" s="34"/>
      <c r="D106" s="59"/>
      <c r="E106" s="59"/>
      <c r="F106" s="59"/>
      <c r="G106" s="59"/>
      <c r="H106" s="59"/>
      <c r="I106" s="59"/>
      <c r="J106" s="59"/>
      <c r="K106" s="59"/>
      <c r="L106" s="59"/>
      <c r="M106" s="59"/>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IA106" s="21">
        <v>9.11</v>
      </c>
      <c r="IB106" s="21" t="s">
        <v>140</v>
      </c>
      <c r="IE106" s="22"/>
      <c r="IF106" s="22"/>
      <c r="IG106" s="22"/>
      <c r="IH106" s="22"/>
      <c r="II106" s="22"/>
    </row>
    <row r="107" spans="1:243" s="21" customFormat="1" ht="15.75">
      <c r="A107" s="49">
        <v>9.12</v>
      </c>
      <c r="B107" s="50" t="s">
        <v>141</v>
      </c>
      <c r="C107" s="34"/>
      <c r="D107" s="59"/>
      <c r="E107" s="59"/>
      <c r="F107" s="59"/>
      <c r="G107" s="59"/>
      <c r="H107" s="59"/>
      <c r="I107" s="59"/>
      <c r="J107" s="59"/>
      <c r="K107" s="59"/>
      <c r="L107" s="59"/>
      <c r="M107" s="59"/>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IA107" s="21">
        <v>9.12</v>
      </c>
      <c r="IB107" s="21" t="s">
        <v>141</v>
      </c>
      <c r="IE107" s="22"/>
      <c r="IF107" s="22"/>
      <c r="IG107" s="22"/>
      <c r="IH107" s="22"/>
      <c r="II107" s="22"/>
    </row>
    <row r="108" spans="1:243" s="21" customFormat="1" ht="28.5">
      <c r="A108" s="49">
        <v>9.13</v>
      </c>
      <c r="B108" s="50" t="s">
        <v>142</v>
      </c>
      <c r="C108" s="34"/>
      <c r="D108" s="34">
        <v>2</v>
      </c>
      <c r="E108" s="51" t="s">
        <v>47</v>
      </c>
      <c r="F108" s="52">
        <v>271.68</v>
      </c>
      <c r="G108" s="66"/>
      <c r="H108" s="66"/>
      <c r="I108" s="67" t="s">
        <v>33</v>
      </c>
      <c r="J108" s="68">
        <f>IF(I108="Less(-)",-1,1)</f>
        <v>1</v>
      </c>
      <c r="K108" s="66" t="s">
        <v>34</v>
      </c>
      <c r="L108" s="66" t="s">
        <v>4</v>
      </c>
      <c r="M108" s="69"/>
      <c r="N108" s="70"/>
      <c r="O108" s="70"/>
      <c r="P108" s="71"/>
      <c r="Q108" s="70"/>
      <c r="R108" s="70"/>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2">
        <f>total_amount_ba($B$2,$D$2,D108,F108,J108,K108,M108)</f>
        <v>543.36</v>
      </c>
      <c r="BB108" s="73">
        <f>BA108+SUM(N108:AZ108)</f>
        <v>543.36</v>
      </c>
      <c r="BC108" s="64" t="str">
        <f>SpellNumber(L108,BB108)</f>
        <v>INR  Five Hundred &amp; Forty Three  and Paise Thirty Six Only</v>
      </c>
      <c r="IA108" s="21">
        <v>9.13</v>
      </c>
      <c r="IB108" s="21" t="s">
        <v>142</v>
      </c>
      <c r="ID108" s="21">
        <v>2</v>
      </c>
      <c r="IE108" s="22" t="s">
        <v>47</v>
      </c>
      <c r="IF108" s="22"/>
      <c r="IG108" s="22"/>
      <c r="IH108" s="22"/>
      <c r="II108" s="22"/>
    </row>
    <row r="109" spans="1:243" s="21" customFormat="1" ht="31.5">
      <c r="A109" s="49">
        <v>9.14</v>
      </c>
      <c r="B109" s="50" t="s">
        <v>143</v>
      </c>
      <c r="C109" s="34"/>
      <c r="D109" s="59"/>
      <c r="E109" s="59"/>
      <c r="F109" s="59"/>
      <c r="G109" s="59"/>
      <c r="H109" s="59"/>
      <c r="I109" s="59"/>
      <c r="J109" s="59"/>
      <c r="K109" s="59"/>
      <c r="L109" s="59"/>
      <c r="M109" s="59"/>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IA109" s="21">
        <v>9.14</v>
      </c>
      <c r="IB109" s="21" t="s">
        <v>143</v>
      </c>
      <c r="IE109" s="22"/>
      <c r="IF109" s="22"/>
      <c r="IG109" s="22"/>
      <c r="IH109" s="22"/>
      <c r="II109" s="22"/>
    </row>
    <row r="110" spans="1:243" s="21" customFormat="1" ht="15.75">
      <c r="A110" s="49">
        <v>9.15</v>
      </c>
      <c r="B110" s="50" t="s">
        <v>144</v>
      </c>
      <c r="C110" s="34"/>
      <c r="D110" s="59"/>
      <c r="E110" s="59"/>
      <c r="F110" s="59"/>
      <c r="G110" s="59"/>
      <c r="H110" s="59"/>
      <c r="I110" s="59"/>
      <c r="J110" s="59"/>
      <c r="K110" s="59"/>
      <c r="L110" s="59"/>
      <c r="M110" s="59"/>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IA110" s="21">
        <v>9.15</v>
      </c>
      <c r="IB110" s="21" t="s">
        <v>144</v>
      </c>
      <c r="IE110" s="22"/>
      <c r="IF110" s="22"/>
      <c r="IG110" s="22"/>
      <c r="IH110" s="22"/>
      <c r="II110" s="22"/>
    </row>
    <row r="111" spans="1:243" s="21" customFormat="1" ht="42.75">
      <c r="A111" s="49">
        <v>9.16</v>
      </c>
      <c r="B111" s="50" t="s">
        <v>145</v>
      </c>
      <c r="C111" s="34"/>
      <c r="D111" s="34">
        <v>2</v>
      </c>
      <c r="E111" s="51" t="s">
        <v>47</v>
      </c>
      <c r="F111" s="52">
        <v>585.44</v>
      </c>
      <c r="G111" s="66"/>
      <c r="H111" s="66"/>
      <c r="I111" s="67" t="s">
        <v>33</v>
      </c>
      <c r="J111" s="68">
        <f>IF(I111="Less(-)",-1,1)</f>
        <v>1</v>
      </c>
      <c r="K111" s="66" t="s">
        <v>34</v>
      </c>
      <c r="L111" s="66" t="s">
        <v>4</v>
      </c>
      <c r="M111" s="69"/>
      <c r="N111" s="70"/>
      <c r="O111" s="70"/>
      <c r="P111" s="71"/>
      <c r="Q111" s="70"/>
      <c r="R111" s="70"/>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2">
        <f>total_amount_ba($B$2,$D$2,D111,F111,J111,K111,M111)</f>
        <v>1170.88</v>
      </c>
      <c r="BB111" s="73">
        <f>BA111+SUM(N111:AZ111)</f>
        <v>1170.88</v>
      </c>
      <c r="BC111" s="64" t="str">
        <f>SpellNumber(L111,BB111)</f>
        <v>INR  One Thousand One Hundred &amp; Seventy  and Paise Eighty Eight Only</v>
      </c>
      <c r="IA111" s="21">
        <v>9.16</v>
      </c>
      <c r="IB111" s="21" t="s">
        <v>145</v>
      </c>
      <c r="ID111" s="21">
        <v>2</v>
      </c>
      <c r="IE111" s="22" t="s">
        <v>47</v>
      </c>
      <c r="IF111" s="22"/>
      <c r="IG111" s="22"/>
      <c r="IH111" s="22"/>
      <c r="II111" s="22"/>
    </row>
    <row r="112" spans="1:243" s="21" customFormat="1" ht="15.75">
      <c r="A112" s="49">
        <v>9.17</v>
      </c>
      <c r="B112" s="50" t="s">
        <v>146</v>
      </c>
      <c r="C112" s="34"/>
      <c r="D112" s="59"/>
      <c r="E112" s="59"/>
      <c r="F112" s="59"/>
      <c r="G112" s="59"/>
      <c r="H112" s="59"/>
      <c r="I112" s="59"/>
      <c r="J112" s="59"/>
      <c r="K112" s="59"/>
      <c r="L112" s="59"/>
      <c r="M112" s="59"/>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IA112" s="21">
        <v>9.17</v>
      </c>
      <c r="IB112" s="21" t="s">
        <v>146</v>
      </c>
      <c r="IE112" s="22"/>
      <c r="IF112" s="22"/>
      <c r="IG112" s="22"/>
      <c r="IH112" s="22"/>
      <c r="II112" s="22"/>
    </row>
    <row r="113" spans="1:243" s="21" customFormat="1" ht="15.75">
      <c r="A113" s="49">
        <v>9.18</v>
      </c>
      <c r="B113" s="50" t="s">
        <v>64</v>
      </c>
      <c r="C113" s="34"/>
      <c r="D113" s="59"/>
      <c r="E113" s="59"/>
      <c r="F113" s="59"/>
      <c r="G113" s="59"/>
      <c r="H113" s="59"/>
      <c r="I113" s="59"/>
      <c r="J113" s="59"/>
      <c r="K113" s="59"/>
      <c r="L113" s="59"/>
      <c r="M113" s="59"/>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IA113" s="21">
        <v>9.18</v>
      </c>
      <c r="IB113" s="21" t="s">
        <v>64</v>
      </c>
      <c r="IE113" s="22"/>
      <c r="IF113" s="22"/>
      <c r="IG113" s="22"/>
      <c r="IH113" s="22"/>
      <c r="II113" s="22"/>
    </row>
    <row r="114" spans="1:243" s="21" customFormat="1" ht="42.75">
      <c r="A114" s="49">
        <v>9.19</v>
      </c>
      <c r="B114" s="50" t="s">
        <v>145</v>
      </c>
      <c r="C114" s="34"/>
      <c r="D114" s="34">
        <v>4</v>
      </c>
      <c r="E114" s="51" t="s">
        <v>47</v>
      </c>
      <c r="F114" s="52">
        <v>359.01</v>
      </c>
      <c r="G114" s="66"/>
      <c r="H114" s="66"/>
      <c r="I114" s="67" t="s">
        <v>33</v>
      </c>
      <c r="J114" s="68">
        <f>IF(I114="Less(-)",-1,1)</f>
        <v>1</v>
      </c>
      <c r="K114" s="66" t="s">
        <v>34</v>
      </c>
      <c r="L114" s="66" t="s">
        <v>4</v>
      </c>
      <c r="M114" s="69"/>
      <c r="N114" s="70"/>
      <c r="O114" s="70"/>
      <c r="P114" s="71"/>
      <c r="Q114" s="70"/>
      <c r="R114" s="70"/>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2">
        <f>total_amount_ba($B$2,$D$2,D114,F114,J114,K114,M114)</f>
        <v>1436.04</v>
      </c>
      <c r="BB114" s="73">
        <f>BA114+SUM(N114:AZ114)</f>
        <v>1436.04</v>
      </c>
      <c r="BC114" s="64" t="str">
        <f>SpellNumber(L114,BB114)</f>
        <v>INR  One Thousand Four Hundred &amp; Thirty Six  and Paise Four Only</v>
      </c>
      <c r="IA114" s="21">
        <v>9.19</v>
      </c>
      <c r="IB114" s="21" t="s">
        <v>145</v>
      </c>
      <c r="ID114" s="21">
        <v>4</v>
      </c>
      <c r="IE114" s="22" t="s">
        <v>47</v>
      </c>
      <c r="IF114" s="22"/>
      <c r="IG114" s="22"/>
      <c r="IH114" s="22"/>
      <c r="II114" s="22"/>
    </row>
    <row r="115" spans="1:243" s="21" customFormat="1" ht="15.75">
      <c r="A115" s="53">
        <v>9.2</v>
      </c>
      <c r="B115" s="50" t="s">
        <v>147</v>
      </c>
      <c r="C115" s="34"/>
      <c r="D115" s="59"/>
      <c r="E115" s="59"/>
      <c r="F115" s="59"/>
      <c r="G115" s="59"/>
      <c r="H115" s="59"/>
      <c r="I115" s="59"/>
      <c r="J115" s="59"/>
      <c r="K115" s="59"/>
      <c r="L115" s="59"/>
      <c r="M115" s="59"/>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IA115" s="21">
        <v>9.2</v>
      </c>
      <c r="IB115" s="21" t="s">
        <v>147</v>
      </c>
      <c r="IE115" s="22"/>
      <c r="IF115" s="22"/>
      <c r="IG115" s="22"/>
      <c r="IH115" s="22"/>
      <c r="II115" s="22"/>
    </row>
    <row r="116" spans="1:243" s="21" customFormat="1" ht="28.5">
      <c r="A116" s="49">
        <v>9.21</v>
      </c>
      <c r="B116" s="50" t="s">
        <v>145</v>
      </c>
      <c r="C116" s="34"/>
      <c r="D116" s="34">
        <v>2</v>
      </c>
      <c r="E116" s="51" t="s">
        <v>47</v>
      </c>
      <c r="F116" s="52">
        <v>224.73</v>
      </c>
      <c r="G116" s="66"/>
      <c r="H116" s="66"/>
      <c r="I116" s="67" t="s">
        <v>33</v>
      </c>
      <c r="J116" s="68">
        <f>IF(I116="Less(-)",-1,1)</f>
        <v>1</v>
      </c>
      <c r="K116" s="66" t="s">
        <v>34</v>
      </c>
      <c r="L116" s="66" t="s">
        <v>4</v>
      </c>
      <c r="M116" s="69"/>
      <c r="N116" s="70"/>
      <c r="O116" s="70"/>
      <c r="P116" s="71"/>
      <c r="Q116" s="70"/>
      <c r="R116" s="70"/>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2">
        <f>total_amount_ba($B$2,$D$2,D116,F116,J116,K116,M116)</f>
        <v>449.46</v>
      </c>
      <c r="BB116" s="73">
        <f>BA116+SUM(N116:AZ116)</f>
        <v>449.46</v>
      </c>
      <c r="BC116" s="64" t="str">
        <f>SpellNumber(L116,BB116)</f>
        <v>INR  Four Hundred &amp; Forty Nine  and Paise Forty Six Only</v>
      </c>
      <c r="IA116" s="21">
        <v>9.21</v>
      </c>
      <c r="IB116" s="21" t="s">
        <v>145</v>
      </c>
      <c r="ID116" s="21">
        <v>2</v>
      </c>
      <c r="IE116" s="22" t="s">
        <v>47</v>
      </c>
      <c r="IF116" s="22"/>
      <c r="IG116" s="22"/>
      <c r="IH116" s="22"/>
      <c r="II116" s="22"/>
    </row>
    <row r="117" spans="1:243" s="21" customFormat="1" ht="47.25">
      <c r="A117" s="49">
        <v>9.22</v>
      </c>
      <c r="B117" s="50" t="s">
        <v>148</v>
      </c>
      <c r="C117" s="34"/>
      <c r="D117" s="59"/>
      <c r="E117" s="59"/>
      <c r="F117" s="59"/>
      <c r="G117" s="59"/>
      <c r="H117" s="59"/>
      <c r="I117" s="59"/>
      <c r="J117" s="59"/>
      <c r="K117" s="59"/>
      <c r="L117" s="59"/>
      <c r="M117" s="59"/>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IA117" s="21">
        <v>9.22</v>
      </c>
      <c r="IB117" s="21" t="s">
        <v>148</v>
      </c>
      <c r="IE117" s="22"/>
      <c r="IF117" s="22"/>
      <c r="IG117" s="22"/>
      <c r="IH117" s="22"/>
      <c r="II117" s="22"/>
    </row>
    <row r="118" spans="1:243" s="21" customFormat="1" ht="28.5">
      <c r="A118" s="49">
        <v>9.23</v>
      </c>
      <c r="B118" s="50" t="s">
        <v>64</v>
      </c>
      <c r="C118" s="34"/>
      <c r="D118" s="34">
        <v>5</v>
      </c>
      <c r="E118" s="51" t="s">
        <v>47</v>
      </c>
      <c r="F118" s="52">
        <v>422.14</v>
      </c>
      <c r="G118" s="66"/>
      <c r="H118" s="66"/>
      <c r="I118" s="67" t="s">
        <v>33</v>
      </c>
      <c r="J118" s="68">
        <f>IF(I118="Less(-)",-1,1)</f>
        <v>1</v>
      </c>
      <c r="K118" s="66" t="s">
        <v>34</v>
      </c>
      <c r="L118" s="66" t="s">
        <v>4</v>
      </c>
      <c r="M118" s="69"/>
      <c r="N118" s="70"/>
      <c r="O118" s="70"/>
      <c r="P118" s="71"/>
      <c r="Q118" s="70"/>
      <c r="R118" s="70"/>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2">
        <f>total_amount_ba($B$2,$D$2,D118,F118,J118,K118,M118)</f>
        <v>2110.7</v>
      </c>
      <c r="BB118" s="73">
        <f>BA118+SUM(N118:AZ118)</f>
        <v>2110.7</v>
      </c>
      <c r="BC118" s="64" t="str">
        <f>SpellNumber(L118,BB118)</f>
        <v>INR  Two Thousand One Hundred &amp; Ten  and Paise Seventy Only</v>
      </c>
      <c r="IA118" s="21">
        <v>9.23</v>
      </c>
      <c r="IB118" s="21" t="s">
        <v>64</v>
      </c>
      <c r="ID118" s="21">
        <v>5</v>
      </c>
      <c r="IE118" s="22" t="s">
        <v>47</v>
      </c>
      <c r="IF118" s="22"/>
      <c r="IG118" s="22"/>
      <c r="IH118" s="22"/>
      <c r="II118" s="22"/>
    </row>
    <row r="119" spans="1:243" s="21" customFormat="1" ht="28.5">
      <c r="A119" s="49">
        <v>9.24</v>
      </c>
      <c r="B119" s="50" t="s">
        <v>147</v>
      </c>
      <c r="C119" s="34"/>
      <c r="D119" s="34">
        <v>4</v>
      </c>
      <c r="E119" s="51" t="s">
        <v>47</v>
      </c>
      <c r="F119" s="52">
        <v>357.65</v>
      </c>
      <c r="G119" s="66"/>
      <c r="H119" s="66"/>
      <c r="I119" s="67" t="s">
        <v>33</v>
      </c>
      <c r="J119" s="68">
        <f>IF(I119="Less(-)",-1,1)</f>
        <v>1</v>
      </c>
      <c r="K119" s="66" t="s">
        <v>34</v>
      </c>
      <c r="L119" s="66" t="s">
        <v>4</v>
      </c>
      <c r="M119" s="69"/>
      <c r="N119" s="70"/>
      <c r="O119" s="70"/>
      <c r="P119" s="71"/>
      <c r="Q119" s="70"/>
      <c r="R119" s="70"/>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2">
        <f>total_amount_ba($B$2,$D$2,D119,F119,J119,K119,M119)</f>
        <v>1430.6</v>
      </c>
      <c r="BB119" s="73">
        <f>BA119+SUM(N119:AZ119)</f>
        <v>1430.6</v>
      </c>
      <c r="BC119" s="64" t="str">
        <f>SpellNumber(L119,BB119)</f>
        <v>INR  One Thousand Four Hundred &amp; Thirty  and Paise Sixty Only</v>
      </c>
      <c r="IA119" s="21">
        <v>9.24</v>
      </c>
      <c r="IB119" s="21" t="s">
        <v>147</v>
      </c>
      <c r="ID119" s="21">
        <v>4</v>
      </c>
      <c r="IE119" s="22" t="s">
        <v>47</v>
      </c>
      <c r="IF119" s="22"/>
      <c r="IG119" s="22"/>
      <c r="IH119" s="22"/>
      <c r="II119" s="22"/>
    </row>
    <row r="120" spans="1:243" s="21" customFormat="1" ht="94.5">
      <c r="A120" s="49">
        <v>9.25</v>
      </c>
      <c r="B120" s="50" t="s">
        <v>149</v>
      </c>
      <c r="C120" s="34"/>
      <c r="D120" s="59"/>
      <c r="E120" s="59"/>
      <c r="F120" s="59"/>
      <c r="G120" s="59"/>
      <c r="H120" s="59"/>
      <c r="I120" s="59"/>
      <c r="J120" s="59"/>
      <c r="K120" s="59"/>
      <c r="L120" s="59"/>
      <c r="M120" s="59"/>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IA120" s="21">
        <v>9.25</v>
      </c>
      <c r="IB120" s="21" t="s">
        <v>149</v>
      </c>
      <c r="IE120" s="22"/>
      <c r="IF120" s="22"/>
      <c r="IG120" s="22"/>
      <c r="IH120" s="22"/>
      <c r="II120" s="22"/>
    </row>
    <row r="121" spans="1:243" s="21" customFormat="1" ht="15.75">
      <c r="A121" s="49">
        <v>9.26</v>
      </c>
      <c r="B121" s="50" t="s">
        <v>150</v>
      </c>
      <c r="C121" s="34"/>
      <c r="D121" s="59"/>
      <c r="E121" s="59"/>
      <c r="F121" s="59"/>
      <c r="G121" s="59"/>
      <c r="H121" s="59"/>
      <c r="I121" s="59"/>
      <c r="J121" s="59"/>
      <c r="K121" s="59"/>
      <c r="L121" s="59"/>
      <c r="M121" s="59"/>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IA121" s="21">
        <v>9.26</v>
      </c>
      <c r="IB121" s="21" t="s">
        <v>150</v>
      </c>
      <c r="IE121" s="22"/>
      <c r="IF121" s="22"/>
      <c r="IG121" s="22"/>
      <c r="IH121" s="22"/>
      <c r="II121" s="22"/>
    </row>
    <row r="122" spans="1:243" s="21" customFormat="1" ht="30.75" customHeight="1">
      <c r="A122" s="49">
        <v>9.27</v>
      </c>
      <c r="B122" s="50" t="s">
        <v>151</v>
      </c>
      <c r="C122" s="34"/>
      <c r="D122" s="34">
        <v>1</v>
      </c>
      <c r="E122" s="51" t="s">
        <v>47</v>
      </c>
      <c r="F122" s="52">
        <v>1326.22</v>
      </c>
      <c r="G122" s="66"/>
      <c r="H122" s="66"/>
      <c r="I122" s="67" t="s">
        <v>33</v>
      </c>
      <c r="J122" s="68">
        <f>IF(I122="Less(-)",-1,1)</f>
        <v>1</v>
      </c>
      <c r="K122" s="66" t="s">
        <v>34</v>
      </c>
      <c r="L122" s="66" t="s">
        <v>4</v>
      </c>
      <c r="M122" s="69"/>
      <c r="N122" s="70"/>
      <c r="O122" s="70"/>
      <c r="P122" s="71"/>
      <c r="Q122" s="70"/>
      <c r="R122" s="70"/>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2">
        <f>total_amount_ba($B$2,$D$2,D122,F122,J122,K122,M122)</f>
        <v>1326.22</v>
      </c>
      <c r="BB122" s="73">
        <f>BA122+SUM(N122:AZ122)</f>
        <v>1326.22</v>
      </c>
      <c r="BC122" s="64" t="str">
        <f>SpellNumber(L122,BB122)</f>
        <v>INR  One Thousand Three Hundred &amp; Twenty Six  and Paise Twenty Two Only</v>
      </c>
      <c r="IA122" s="21">
        <v>9.27</v>
      </c>
      <c r="IB122" s="21" t="s">
        <v>151</v>
      </c>
      <c r="ID122" s="21">
        <v>1</v>
      </c>
      <c r="IE122" s="22" t="s">
        <v>47</v>
      </c>
      <c r="IF122" s="22"/>
      <c r="IG122" s="22"/>
      <c r="IH122" s="22"/>
      <c r="II122" s="22"/>
    </row>
    <row r="123" spans="1:243" s="21" customFormat="1" ht="15.75">
      <c r="A123" s="49">
        <v>9.28</v>
      </c>
      <c r="B123" s="50" t="s">
        <v>152</v>
      </c>
      <c r="C123" s="34"/>
      <c r="D123" s="59"/>
      <c r="E123" s="59"/>
      <c r="F123" s="59"/>
      <c r="G123" s="59"/>
      <c r="H123" s="59"/>
      <c r="I123" s="59"/>
      <c r="J123" s="59"/>
      <c r="K123" s="59"/>
      <c r="L123" s="59"/>
      <c r="M123" s="59"/>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IA123" s="21">
        <v>9.28</v>
      </c>
      <c r="IB123" s="21" t="s">
        <v>152</v>
      </c>
      <c r="IE123" s="22"/>
      <c r="IF123" s="22"/>
      <c r="IG123" s="22"/>
      <c r="IH123" s="22"/>
      <c r="II123" s="22"/>
    </row>
    <row r="124" spans="1:243" s="21" customFormat="1" ht="30" customHeight="1">
      <c r="A124" s="49">
        <v>9.29</v>
      </c>
      <c r="B124" s="50" t="s">
        <v>145</v>
      </c>
      <c r="C124" s="34"/>
      <c r="D124" s="34">
        <v>1</v>
      </c>
      <c r="E124" s="51" t="s">
        <v>47</v>
      </c>
      <c r="F124" s="52">
        <v>1384.88</v>
      </c>
      <c r="G124" s="66"/>
      <c r="H124" s="66"/>
      <c r="I124" s="67" t="s">
        <v>33</v>
      </c>
      <c r="J124" s="68">
        <f>IF(I124="Less(-)",-1,1)</f>
        <v>1</v>
      </c>
      <c r="K124" s="66" t="s">
        <v>34</v>
      </c>
      <c r="L124" s="66" t="s">
        <v>4</v>
      </c>
      <c r="M124" s="69"/>
      <c r="N124" s="70"/>
      <c r="O124" s="70"/>
      <c r="P124" s="71"/>
      <c r="Q124" s="70"/>
      <c r="R124" s="70"/>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2">
        <f>total_amount_ba($B$2,$D$2,D124,F124,J124,K124,M124)</f>
        <v>1384.88</v>
      </c>
      <c r="BB124" s="73">
        <f>BA124+SUM(N124:AZ124)</f>
        <v>1384.88</v>
      </c>
      <c r="BC124" s="64" t="str">
        <f>SpellNumber(L124,BB124)</f>
        <v>INR  One Thousand Three Hundred &amp; Eighty Four  and Paise Eighty Eight Only</v>
      </c>
      <c r="IA124" s="21">
        <v>9.29</v>
      </c>
      <c r="IB124" s="21" t="s">
        <v>145</v>
      </c>
      <c r="ID124" s="21">
        <v>1</v>
      </c>
      <c r="IE124" s="22" t="s">
        <v>47</v>
      </c>
      <c r="IF124" s="22"/>
      <c r="IG124" s="22"/>
      <c r="IH124" s="22"/>
      <c r="II124" s="22"/>
    </row>
    <row r="125" spans="1:243" s="21" customFormat="1" ht="15.75">
      <c r="A125" s="49">
        <v>10</v>
      </c>
      <c r="B125" s="50" t="s">
        <v>153</v>
      </c>
      <c r="C125" s="34"/>
      <c r="D125" s="59"/>
      <c r="E125" s="59"/>
      <c r="F125" s="59"/>
      <c r="G125" s="59"/>
      <c r="H125" s="59"/>
      <c r="I125" s="59"/>
      <c r="J125" s="59"/>
      <c r="K125" s="59"/>
      <c r="L125" s="59"/>
      <c r="M125" s="59"/>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IA125" s="21">
        <v>10</v>
      </c>
      <c r="IB125" s="21" t="s">
        <v>153</v>
      </c>
      <c r="IE125" s="22"/>
      <c r="IF125" s="22"/>
      <c r="IG125" s="22"/>
      <c r="IH125" s="22"/>
      <c r="II125" s="22"/>
    </row>
    <row r="126" spans="1:243" s="21" customFormat="1" ht="110.25">
      <c r="A126" s="49">
        <v>10.01</v>
      </c>
      <c r="B126" s="50" t="s">
        <v>154</v>
      </c>
      <c r="C126" s="34"/>
      <c r="D126" s="59"/>
      <c r="E126" s="59"/>
      <c r="F126" s="59"/>
      <c r="G126" s="59"/>
      <c r="H126" s="59"/>
      <c r="I126" s="59"/>
      <c r="J126" s="59"/>
      <c r="K126" s="59"/>
      <c r="L126" s="59"/>
      <c r="M126" s="59"/>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IA126" s="21">
        <v>10.01</v>
      </c>
      <c r="IB126" s="21" t="s">
        <v>154</v>
      </c>
      <c r="IE126" s="22"/>
      <c r="IF126" s="22"/>
      <c r="IG126" s="22"/>
      <c r="IH126" s="22"/>
      <c r="II126" s="22"/>
    </row>
    <row r="127" spans="1:243" s="21" customFormat="1" ht="42.75">
      <c r="A127" s="49">
        <v>10.02</v>
      </c>
      <c r="B127" s="50" t="s">
        <v>155</v>
      </c>
      <c r="C127" s="34"/>
      <c r="D127" s="34">
        <v>10</v>
      </c>
      <c r="E127" s="51" t="s">
        <v>44</v>
      </c>
      <c r="F127" s="52">
        <v>392.46</v>
      </c>
      <c r="G127" s="66"/>
      <c r="H127" s="66"/>
      <c r="I127" s="67" t="s">
        <v>33</v>
      </c>
      <c r="J127" s="68">
        <f>IF(I127="Less(-)",-1,1)</f>
        <v>1</v>
      </c>
      <c r="K127" s="66" t="s">
        <v>34</v>
      </c>
      <c r="L127" s="66" t="s">
        <v>4</v>
      </c>
      <c r="M127" s="69"/>
      <c r="N127" s="70"/>
      <c r="O127" s="70"/>
      <c r="P127" s="71"/>
      <c r="Q127" s="70"/>
      <c r="R127" s="70"/>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2">
        <f>total_amount_ba($B$2,$D$2,D127,F127,J127,K127,M127)</f>
        <v>3924.6</v>
      </c>
      <c r="BB127" s="73">
        <f>BA127+SUM(N127:AZ127)</f>
        <v>3924.6</v>
      </c>
      <c r="BC127" s="64" t="str">
        <f>SpellNumber(L127,BB127)</f>
        <v>INR  Three Thousand Nine Hundred &amp; Twenty Four  and Paise Sixty Only</v>
      </c>
      <c r="IA127" s="21">
        <v>10.02</v>
      </c>
      <c r="IB127" s="21" t="s">
        <v>155</v>
      </c>
      <c r="ID127" s="21">
        <v>10</v>
      </c>
      <c r="IE127" s="22" t="s">
        <v>44</v>
      </c>
      <c r="IF127" s="22"/>
      <c r="IG127" s="22"/>
      <c r="IH127" s="22"/>
      <c r="II127" s="22"/>
    </row>
    <row r="128" spans="1:243" s="21" customFormat="1" ht="63">
      <c r="A128" s="49">
        <v>10.03</v>
      </c>
      <c r="B128" s="50" t="s">
        <v>156</v>
      </c>
      <c r="C128" s="34"/>
      <c r="D128" s="59"/>
      <c r="E128" s="59"/>
      <c r="F128" s="59"/>
      <c r="G128" s="59"/>
      <c r="H128" s="59"/>
      <c r="I128" s="59"/>
      <c r="J128" s="59"/>
      <c r="K128" s="59"/>
      <c r="L128" s="59"/>
      <c r="M128" s="59"/>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IA128" s="21">
        <v>10.03</v>
      </c>
      <c r="IB128" s="21" t="s">
        <v>156</v>
      </c>
      <c r="IE128" s="22"/>
      <c r="IF128" s="22"/>
      <c r="IG128" s="22"/>
      <c r="IH128" s="22"/>
      <c r="II128" s="22"/>
    </row>
    <row r="129" spans="1:243" s="21" customFormat="1" ht="28.5">
      <c r="A129" s="49">
        <v>10.04</v>
      </c>
      <c r="B129" s="50" t="s">
        <v>157</v>
      </c>
      <c r="C129" s="34"/>
      <c r="D129" s="34">
        <v>2</v>
      </c>
      <c r="E129" s="51" t="s">
        <v>44</v>
      </c>
      <c r="F129" s="52">
        <v>372.38</v>
      </c>
      <c r="G129" s="66"/>
      <c r="H129" s="66"/>
      <c r="I129" s="67" t="s">
        <v>33</v>
      </c>
      <c r="J129" s="68">
        <f>IF(I129="Less(-)",-1,1)</f>
        <v>1</v>
      </c>
      <c r="K129" s="66" t="s">
        <v>34</v>
      </c>
      <c r="L129" s="66" t="s">
        <v>4</v>
      </c>
      <c r="M129" s="69"/>
      <c r="N129" s="70"/>
      <c r="O129" s="70"/>
      <c r="P129" s="71"/>
      <c r="Q129" s="70"/>
      <c r="R129" s="70"/>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2">
        <f>total_amount_ba($B$2,$D$2,D129,F129,J129,K129,M129)</f>
        <v>744.76</v>
      </c>
      <c r="BB129" s="73">
        <f>BA129+SUM(N129:AZ129)</f>
        <v>744.76</v>
      </c>
      <c r="BC129" s="64" t="str">
        <f>SpellNumber(L129,BB129)</f>
        <v>INR  Seven Hundred &amp; Forty Four  and Paise Seventy Six Only</v>
      </c>
      <c r="IA129" s="21">
        <v>10.04</v>
      </c>
      <c r="IB129" s="21" t="s">
        <v>157</v>
      </c>
      <c r="ID129" s="21">
        <v>2</v>
      </c>
      <c r="IE129" s="22" t="s">
        <v>44</v>
      </c>
      <c r="IF129" s="22"/>
      <c r="IG129" s="22"/>
      <c r="IH129" s="22"/>
      <c r="II129" s="22"/>
    </row>
    <row r="130" spans="1:243" s="21" customFormat="1" ht="31.5">
      <c r="A130" s="49">
        <v>10.05</v>
      </c>
      <c r="B130" s="50" t="s">
        <v>158</v>
      </c>
      <c r="C130" s="34"/>
      <c r="D130" s="59"/>
      <c r="E130" s="59"/>
      <c r="F130" s="59"/>
      <c r="G130" s="59"/>
      <c r="H130" s="59"/>
      <c r="I130" s="59"/>
      <c r="J130" s="59"/>
      <c r="K130" s="59"/>
      <c r="L130" s="59"/>
      <c r="M130" s="59"/>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IA130" s="21">
        <v>10.05</v>
      </c>
      <c r="IB130" s="21" t="s">
        <v>158</v>
      </c>
      <c r="IE130" s="22"/>
      <c r="IF130" s="22"/>
      <c r="IG130" s="22"/>
      <c r="IH130" s="22"/>
      <c r="II130" s="22"/>
    </row>
    <row r="131" spans="1:243" s="21" customFormat="1" ht="15.75">
      <c r="A131" s="49">
        <v>10.06</v>
      </c>
      <c r="B131" s="50" t="s">
        <v>159</v>
      </c>
      <c r="C131" s="34"/>
      <c r="D131" s="59"/>
      <c r="E131" s="59"/>
      <c r="F131" s="59"/>
      <c r="G131" s="59"/>
      <c r="H131" s="59"/>
      <c r="I131" s="59"/>
      <c r="J131" s="59"/>
      <c r="K131" s="59"/>
      <c r="L131" s="59"/>
      <c r="M131" s="59"/>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IA131" s="21">
        <v>10.06</v>
      </c>
      <c r="IB131" s="21" t="s">
        <v>159</v>
      </c>
      <c r="IE131" s="22"/>
      <c r="IF131" s="22"/>
      <c r="IG131" s="22"/>
      <c r="IH131" s="22"/>
      <c r="II131" s="22"/>
    </row>
    <row r="132" spans="1:243" s="21" customFormat="1" ht="28.5">
      <c r="A132" s="49">
        <v>10.07</v>
      </c>
      <c r="B132" s="50" t="s">
        <v>160</v>
      </c>
      <c r="C132" s="34"/>
      <c r="D132" s="34">
        <v>3</v>
      </c>
      <c r="E132" s="51" t="s">
        <v>47</v>
      </c>
      <c r="F132" s="52">
        <v>72.78</v>
      </c>
      <c r="G132" s="66"/>
      <c r="H132" s="66"/>
      <c r="I132" s="67" t="s">
        <v>33</v>
      </c>
      <c r="J132" s="68">
        <f>IF(I132="Less(-)",-1,1)</f>
        <v>1</v>
      </c>
      <c r="K132" s="66" t="s">
        <v>34</v>
      </c>
      <c r="L132" s="66" t="s">
        <v>4</v>
      </c>
      <c r="M132" s="69"/>
      <c r="N132" s="70"/>
      <c r="O132" s="70"/>
      <c r="P132" s="71"/>
      <c r="Q132" s="70"/>
      <c r="R132" s="70"/>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2">
        <f>total_amount_ba($B$2,$D$2,D132,F132,J132,K132,M132)</f>
        <v>218.34</v>
      </c>
      <c r="BB132" s="73">
        <f>BA132+SUM(N132:AZ132)</f>
        <v>218.34</v>
      </c>
      <c r="BC132" s="64" t="str">
        <f>SpellNumber(L132,BB132)</f>
        <v>INR  Two Hundred &amp; Eighteen  and Paise Thirty Four Only</v>
      </c>
      <c r="IA132" s="21">
        <v>10.07</v>
      </c>
      <c r="IB132" s="21" t="s">
        <v>160</v>
      </c>
      <c r="ID132" s="21">
        <v>3</v>
      </c>
      <c r="IE132" s="22" t="s">
        <v>47</v>
      </c>
      <c r="IF132" s="22"/>
      <c r="IG132" s="22"/>
      <c r="IH132" s="22"/>
      <c r="II132" s="22"/>
    </row>
    <row r="133" spans="1:243" s="21" customFormat="1" ht="63">
      <c r="A133" s="49">
        <v>10.08</v>
      </c>
      <c r="B133" s="50" t="s">
        <v>161</v>
      </c>
      <c r="C133" s="34"/>
      <c r="D133" s="59"/>
      <c r="E133" s="59"/>
      <c r="F133" s="59"/>
      <c r="G133" s="59"/>
      <c r="H133" s="59"/>
      <c r="I133" s="59"/>
      <c r="J133" s="59"/>
      <c r="K133" s="59"/>
      <c r="L133" s="59"/>
      <c r="M133" s="59"/>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IA133" s="21">
        <v>10.08</v>
      </c>
      <c r="IB133" s="21" t="s">
        <v>161</v>
      </c>
      <c r="IE133" s="22"/>
      <c r="IF133" s="22"/>
      <c r="IG133" s="22"/>
      <c r="IH133" s="22"/>
      <c r="II133" s="22"/>
    </row>
    <row r="134" spans="1:243" s="21" customFormat="1" ht="30.75" customHeight="1">
      <c r="A134" s="49">
        <v>10.09</v>
      </c>
      <c r="B134" s="50" t="s">
        <v>160</v>
      </c>
      <c r="C134" s="34"/>
      <c r="D134" s="34">
        <v>1</v>
      </c>
      <c r="E134" s="51" t="s">
        <v>47</v>
      </c>
      <c r="F134" s="52">
        <v>206.71</v>
      </c>
      <c r="G134" s="66"/>
      <c r="H134" s="66"/>
      <c r="I134" s="67" t="s">
        <v>33</v>
      </c>
      <c r="J134" s="68">
        <f>IF(I134="Less(-)",-1,1)</f>
        <v>1</v>
      </c>
      <c r="K134" s="66" t="s">
        <v>34</v>
      </c>
      <c r="L134" s="66" t="s">
        <v>4</v>
      </c>
      <c r="M134" s="69"/>
      <c r="N134" s="70"/>
      <c r="O134" s="70"/>
      <c r="P134" s="71"/>
      <c r="Q134" s="70"/>
      <c r="R134" s="70"/>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2">
        <f>total_amount_ba($B$2,$D$2,D134,F134,J134,K134,M134)</f>
        <v>206.71</v>
      </c>
      <c r="BB134" s="73">
        <f>BA134+SUM(N134:AZ134)</f>
        <v>206.71</v>
      </c>
      <c r="BC134" s="64" t="str">
        <f>SpellNumber(L134,BB134)</f>
        <v>INR  Two Hundred &amp; Six  and Paise Seventy One Only</v>
      </c>
      <c r="IA134" s="21">
        <v>10.09</v>
      </c>
      <c r="IB134" s="21" t="s">
        <v>160</v>
      </c>
      <c r="ID134" s="21">
        <v>1</v>
      </c>
      <c r="IE134" s="22" t="s">
        <v>47</v>
      </c>
      <c r="IF134" s="22"/>
      <c r="IG134" s="22"/>
      <c r="IH134" s="22"/>
      <c r="II134" s="22"/>
    </row>
    <row r="135" spans="1:243" s="21" customFormat="1" ht="47.25">
      <c r="A135" s="53">
        <v>10.1</v>
      </c>
      <c r="B135" s="50" t="s">
        <v>162</v>
      </c>
      <c r="C135" s="34"/>
      <c r="D135" s="59"/>
      <c r="E135" s="59"/>
      <c r="F135" s="59"/>
      <c r="G135" s="59"/>
      <c r="H135" s="59"/>
      <c r="I135" s="59"/>
      <c r="J135" s="59"/>
      <c r="K135" s="59"/>
      <c r="L135" s="59"/>
      <c r="M135" s="59"/>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IA135" s="21">
        <v>10.1</v>
      </c>
      <c r="IB135" s="21" t="s">
        <v>162</v>
      </c>
      <c r="IE135" s="22"/>
      <c r="IF135" s="22"/>
      <c r="IG135" s="22"/>
      <c r="IH135" s="22"/>
      <c r="II135" s="22"/>
    </row>
    <row r="136" spans="1:243" s="21" customFormat="1" ht="29.25" customHeight="1">
      <c r="A136" s="49">
        <v>10.11</v>
      </c>
      <c r="B136" s="50" t="s">
        <v>160</v>
      </c>
      <c r="C136" s="34"/>
      <c r="D136" s="34">
        <v>1</v>
      </c>
      <c r="E136" s="51" t="s">
        <v>47</v>
      </c>
      <c r="F136" s="52">
        <v>367.34</v>
      </c>
      <c r="G136" s="66"/>
      <c r="H136" s="66"/>
      <c r="I136" s="67" t="s">
        <v>33</v>
      </c>
      <c r="J136" s="68">
        <f>IF(I136="Less(-)",-1,1)</f>
        <v>1</v>
      </c>
      <c r="K136" s="66" t="s">
        <v>34</v>
      </c>
      <c r="L136" s="66" t="s">
        <v>4</v>
      </c>
      <c r="M136" s="69"/>
      <c r="N136" s="70"/>
      <c r="O136" s="70"/>
      <c r="P136" s="71"/>
      <c r="Q136" s="70"/>
      <c r="R136" s="70"/>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2">
        <f>total_amount_ba($B$2,$D$2,D136,F136,J136,K136,M136)</f>
        <v>367.34</v>
      </c>
      <c r="BB136" s="73">
        <f>BA136+SUM(N136:AZ136)</f>
        <v>367.34</v>
      </c>
      <c r="BC136" s="64" t="str">
        <f>SpellNumber(L136,BB136)</f>
        <v>INR  Three Hundred &amp; Sixty Seven  and Paise Thirty Four Only</v>
      </c>
      <c r="IA136" s="21">
        <v>10.11</v>
      </c>
      <c r="IB136" s="21" t="s">
        <v>160</v>
      </c>
      <c r="ID136" s="21">
        <v>1</v>
      </c>
      <c r="IE136" s="22" t="s">
        <v>47</v>
      </c>
      <c r="IF136" s="22"/>
      <c r="IG136" s="22"/>
      <c r="IH136" s="22"/>
      <c r="II136" s="22"/>
    </row>
    <row r="137" spans="1:243" s="21" customFormat="1" ht="63">
      <c r="A137" s="49">
        <v>10.12</v>
      </c>
      <c r="B137" s="50" t="s">
        <v>163</v>
      </c>
      <c r="C137" s="34"/>
      <c r="D137" s="59"/>
      <c r="E137" s="59"/>
      <c r="F137" s="59"/>
      <c r="G137" s="59"/>
      <c r="H137" s="59"/>
      <c r="I137" s="59"/>
      <c r="J137" s="59"/>
      <c r="K137" s="59"/>
      <c r="L137" s="59"/>
      <c r="M137" s="59"/>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IA137" s="21">
        <v>10.12</v>
      </c>
      <c r="IB137" s="21" t="s">
        <v>163</v>
      </c>
      <c r="IE137" s="22"/>
      <c r="IF137" s="22"/>
      <c r="IG137" s="22"/>
      <c r="IH137" s="22"/>
      <c r="II137" s="22"/>
    </row>
    <row r="138" spans="1:243" s="21" customFormat="1" ht="42.75">
      <c r="A138" s="49">
        <v>10.13</v>
      </c>
      <c r="B138" s="50" t="s">
        <v>160</v>
      </c>
      <c r="C138" s="34"/>
      <c r="D138" s="34">
        <v>3</v>
      </c>
      <c r="E138" s="51" t="s">
        <v>47</v>
      </c>
      <c r="F138" s="52">
        <v>484.31</v>
      </c>
      <c r="G138" s="66"/>
      <c r="H138" s="66"/>
      <c r="I138" s="67" t="s">
        <v>33</v>
      </c>
      <c r="J138" s="68">
        <f>IF(I138="Less(-)",-1,1)</f>
        <v>1</v>
      </c>
      <c r="K138" s="66" t="s">
        <v>34</v>
      </c>
      <c r="L138" s="66" t="s">
        <v>4</v>
      </c>
      <c r="M138" s="69"/>
      <c r="N138" s="70"/>
      <c r="O138" s="70"/>
      <c r="P138" s="71"/>
      <c r="Q138" s="70"/>
      <c r="R138" s="70"/>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2">
        <f>total_amount_ba($B$2,$D$2,D138,F138,J138,K138,M138)</f>
        <v>1452.93</v>
      </c>
      <c r="BB138" s="73">
        <f>BA138+SUM(N138:AZ138)</f>
        <v>1452.93</v>
      </c>
      <c r="BC138" s="64" t="str">
        <f>SpellNumber(L138,BB138)</f>
        <v>INR  One Thousand Four Hundred &amp; Fifty Two  and Paise Ninety Three Only</v>
      </c>
      <c r="IA138" s="21">
        <v>10.13</v>
      </c>
      <c r="IB138" s="21" t="s">
        <v>160</v>
      </c>
      <c r="ID138" s="21">
        <v>3</v>
      </c>
      <c r="IE138" s="22" t="s">
        <v>47</v>
      </c>
      <c r="IF138" s="22"/>
      <c r="IG138" s="22"/>
      <c r="IH138" s="22"/>
      <c r="II138" s="22"/>
    </row>
    <row r="139" spans="1:243" s="21" customFormat="1" ht="63">
      <c r="A139" s="53">
        <v>10.14</v>
      </c>
      <c r="B139" s="50" t="s">
        <v>164</v>
      </c>
      <c r="C139" s="34"/>
      <c r="D139" s="59"/>
      <c r="E139" s="59"/>
      <c r="F139" s="59"/>
      <c r="G139" s="59"/>
      <c r="H139" s="59"/>
      <c r="I139" s="59"/>
      <c r="J139" s="59"/>
      <c r="K139" s="59"/>
      <c r="L139" s="59"/>
      <c r="M139" s="59"/>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IA139" s="21">
        <v>10.14</v>
      </c>
      <c r="IB139" s="21" t="s">
        <v>164</v>
      </c>
      <c r="IE139" s="22"/>
      <c r="IF139" s="22"/>
      <c r="IG139" s="22"/>
      <c r="IH139" s="22"/>
      <c r="II139" s="22"/>
    </row>
    <row r="140" spans="1:243" s="21" customFormat="1" ht="29.25" customHeight="1">
      <c r="A140" s="49">
        <v>10.15</v>
      </c>
      <c r="B140" s="50" t="s">
        <v>160</v>
      </c>
      <c r="C140" s="34"/>
      <c r="D140" s="34">
        <v>1</v>
      </c>
      <c r="E140" s="51" t="s">
        <v>47</v>
      </c>
      <c r="F140" s="52">
        <v>531.57</v>
      </c>
      <c r="G140" s="66"/>
      <c r="H140" s="66"/>
      <c r="I140" s="67" t="s">
        <v>33</v>
      </c>
      <c r="J140" s="68">
        <f>IF(I140="Less(-)",-1,1)</f>
        <v>1</v>
      </c>
      <c r="K140" s="66" t="s">
        <v>34</v>
      </c>
      <c r="L140" s="66" t="s">
        <v>4</v>
      </c>
      <c r="M140" s="69"/>
      <c r="N140" s="70"/>
      <c r="O140" s="70"/>
      <c r="P140" s="71"/>
      <c r="Q140" s="70"/>
      <c r="R140" s="70"/>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2">
        <f>total_amount_ba($B$2,$D$2,D140,F140,J140,K140,M140)</f>
        <v>531.57</v>
      </c>
      <c r="BB140" s="73">
        <f>BA140+SUM(N140:AZ140)</f>
        <v>531.57</v>
      </c>
      <c r="BC140" s="64" t="str">
        <f>SpellNumber(L140,BB140)</f>
        <v>INR  Five Hundred &amp; Thirty One  and Paise Fifty Seven Only</v>
      </c>
      <c r="IA140" s="21">
        <v>10.15</v>
      </c>
      <c r="IB140" s="21" t="s">
        <v>160</v>
      </c>
      <c r="ID140" s="21">
        <v>1</v>
      </c>
      <c r="IE140" s="22" t="s">
        <v>47</v>
      </c>
      <c r="IF140" s="22"/>
      <c r="IG140" s="22"/>
      <c r="IH140" s="22"/>
      <c r="II140" s="22"/>
    </row>
    <row r="141" spans="1:243" s="21" customFormat="1" ht="63">
      <c r="A141" s="49">
        <v>10.16</v>
      </c>
      <c r="B141" s="50" t="s">
        <v>165</v>
      </c>
      <c r="C141" s="34"/>
      <c r="D141" s="59"/>
      <c r="E141" s="59"/>
      <c r="F141" s="59"/>
      <c r="G141" s="59"/>
      <c r="H141" s="59"/>
      <c r="I141" s="59"/>
      <c r="J141" s="59"/>
      <c r="K141" s="59"/>
      <c r="L141" s="59"/>
      <c r="M141" s="59"/>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IA141" s="21">
        <v>10.16</v>
      </c>
      <c r="IB141" s="21" t="s">
        <v>165</v>
      </c>
      <c r="IE141" s="22"/>
      <c r="IF141" s="22"/>
      <c r="IG141" s="22"/>
      <c r="IH141" s="22"/>
      <c r="II141" s="22"/>
    </row>
    <row r="142" spans="1:243" s="21" customFormat="1" ht="42.75">
      <c r="A142" s="53">
        <v>10.17</v>
      </c>
      <c r="B142" s="50" t="s">
        <v>166</v>
      </c>
      <c r="C142" s="34"/>
      <c r="D142" s="34">
        <v>4</v>
      </c>
      <c r="E142" s="51" t="s">
        <v>47</v>
      </c>
      <c r="F142" s="52">
        <v>466.46</v>
      </c>
      <c r="G142" s="66"/>
      <c r="H142" s="66"/>
      <c r="I142" s="67" t="s">
        <v>33</v>
      </c>
      <c r="J142" s="68">
        <f>IF(I142="Less(-)",-1,1)</f>
        <v>1</v>
      </c>
      <c r="K142" s="66" t="s">
        <v>34</v>
      </c>
      <c r="L142" s="66" t="s">
        <v>4</v>
      </c>
      <c r="M142" s="69"/>
      <c r="N142" s="70"/>
      <c r="O142" s="70"/>
      <c r="P142" s="71"/>
      <c r="Q142" s="70"/>
      <c r="R142" s="70"/>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2">
        <f>total_amount_ba($B$2,$D$2,D142,F142,J142,K142,M142)</f>
        <v>1865.84</v>
      </c>
      <c r="BB142" s="73">
        <f>BA142+SUM(N142:AZ142)</f>
        <v>1865.84</v>
      </c>
      <c r="BC142" s="64" t="str">
        <f>SpellNumber(L142,BB142)</f>
        <v>INR  One Thousand Eight Hundred &amp; Sixty Five  and Paise Eighty Four Only</v>
      </c>
      <c r="IA142" s="21">
        <v>10.17</v>
      </c>
      <c r="IB142" s="21" t="s">
        <v>166</v>
      </c>
      <c r="ID142" s="21">
        <v>4</v>
      </c>
      <c r="IE142" s="22" t="s">
        <v>47</v>
      </c>
      <c r="IF142" s="22"/>
      <c r="IG142" s="22"/>
      <c r="IH142" s="22"/>
      <c r="II142" s="22"/>
    </row>
    <row r="143" spans="1:243" s="21" customFormat="1" ht="63">
      <c r="A143" s="49">
        <v>10.18</v>
      </c>
      <c r="B143" s="50" t="s">
        <v>167</v>
      </c>
      <c r="C143" s="34"/>
      <c r="D143" s="34">
        <v>10</v>
      </c>
      <c r="E143" s="51" t="s">
        <v>47</v>
      </c>
      <c r="F143" s="52">
        <v>53.7</v>
      </c>
      <c r="G143" s="66"/>
      <c r="H143" s="66"/>
      <c r="I143" s="67" t="s">
        <v>33</v>
      </c>
      <c r="J143" s="68">
        <f>IF(I143="Less(-)",-1,1)</f>
        <v>1</v>
      </c>
      <c r="K143" s="66" t="s">
        <v>34</v>
      </c>
      <c r="L143" s="66" t="s">
        <v>4</v>
      </c>
      <c r="M143" s="69"/>
      <c r="N143" s="70"/>
      <c r="O143" s="70"/>
      <c r="P143" s="71"/>
      <c r="Q143" s="70"/>
      <c r="R143" s="70"/>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2">
        <f>total_amount_ba($B$2,$D$2,D143,F143,J143,K143,M143)</f>
        <v>537</v>
      </c>
      <c r="BB143" s="73">
        <f>BA143+SUM(N143:AZ143)</f>
        <v>537</v>
      </c>
      <c r="BC143" s="64" t="str">
        <f>SpellNumber(L143,BB143)</f>
        <v>INR  Five Hundred &amp; Thirty Seven  Only</v>
      </c>
      <c r="IA143" s="21">
        <v>10.18</v>
      </c>
      <c r="IB143" s="21" t="s">
        <v>167</v>
      </c>
      <c r="ID143" s="21">
        <v>10</v>
      </c>
      <c r="IE143" s="22" t="s">
        <v>47</v>
      </c>
      <c r="IF143" s="22"/>
      <c r="IG143" s="22"/>
      <c r="IH143" s="22"/>
      <c r="II143" s="22"/>
    </row>
    <row r="144" spans="1:243" s="21" customFormat="1" ht="31.5">
      <c r="A144" s="49">
        <v>10.19</v>
      </c>
      <c r="B144" s="50" t="s">
        <v>168</v>
      </c>
      <c r="C144" s="34"/>
      <c r="D144" s="59"/>
      <c r="E144" s="59"/>
      <c r="F144" s="59"/>
      <c r="G144" s="59"/>
      <c r="H144" s="59"/>
      <c r="I144" s="59"/>
      <c r="J144" s="59"/>
      <c r="K144" s="59"/>
      <c r="L144" s="59"/>
      <c r="M144" s="59"/>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IA144" s="21">
        <v>10.19</v>
      </c>
      <c r="IB144" s="21" t="s">
        <v>168</v>
      </c>
      <c r="IE144" s="22"/>
      <c r="IF144" s="22"/>
      <c r="IG144" s="22"/>
      <c r="IH144" s="22"/>
      <c r="II144" s="22"/>
    </row>
    <row r="145" spans="1:243" s="21" customFormat="1" ht="42.75">
      <c r="A145" s="53">
        <v>10.2</v>
      </c>
      <c r="B145" s="50" t="s">
        <v>169</v>
      </c>
      <c r="C145" s="34"/>
      <c r="D145" s="34">
        <v>2</v>
      </c>
      <c r="E145" s="51" t="s">
        <v>47</v>
      </c>
      <c r="F145" s="52">
        <v>286.94</v>
      </c>
      <c r="G145" s="66"/>
      <c r="H145" s="66"/>
      <c r="I145" s="67" t="s">
        <v>33</v>
      </c>
      <c r="J145" s="68">
        <f>IF(I145="Less(-)",-1,1)</f>
        <v>1</v>
      </c>
      <c r="K145" s="66" t="s">
        <v>34</v>
      </c>
      <c r="L145" s="66" t="s">
        <v>4</v>
      </c>
      <c r="M145" s="69"/>
      <c r="N145" s="70"/>
      <c r="O145" s="70"/>
      <c r="P145" s="71"/>
      <c r="Q145" s="70"/>
      <c r="R145" s="70"/>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2">
        <f>total_amount_ba($B$2,$D$2,D145,F145,J145,K145,M145)</f>
        <v>573.88</v>
      </c>
      <c r="BB145" s="73">
        <f>BA145+SUM(N145:AZ145)</f>
        <v>573.88</v>
      </c>
      <c r="BC145" s="64" t="str">
        <f>SpellNumber(L145,BB145)</f>
        <v>INR  Five Hundred &amp; Seventy Three  and Paise Eighty Eight Only</v>
      </c>
      <c r="IA145" s="21">
        <v>10.2</v>
      </c>
      <c r="IB145" s="21" t="s">
        <v>169</v>
      </c>
      <c r="ID145" s="21">
        <v>2</v>
      </c>
      <c r="IE145" s="22" t="s">
        <v>47</v>
      </c>
      <c r="IF145" s="22"/>
      <c r="IG145" s="22"/>
      <c r="IH145" s="22"/>
      <c r="II145" s="22"/>
    </row>
    <row r="146" spans="1:243" s="21" customFormat="1" ht="15.75">
      <c r="A146" s="49">
        <v>11</v>
      </c>
      <c r="B146" s="50" t="s">
        <v>170</v>
      </c>
      <c r="C146" s="34"/>
      <c r="D146" s="59"/>
      <c r="E146" s="59"/>
      <c r="F146" s="59"/>
      <c r="G146" s="59"/>
      <c r="H146" s="59"/>
      <c r="I146" s="59"/>
      <c r="J146" s="59"/>
      <c r="K146" s="59"/>
      <c r="L146" s="59"/>
      <c r="M146" s="59"/>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IA146" s="21">
        <v>11</v>
      </c>
      <c r="IB146" s="21" t="s">
        <v>170</v>
      </c>
      <c r="IE146" s="22"/>
      <c r="IF146" s="22"/>
      <c r="IG146" s="22"/>
      <c r="IH146" s="22"/>
      <c r="II146" s="22"/>
    </row>
    <row r="147" spans="1:243" s="21" customFormat="1" ht="298.5" customHeight="1">
      <c r="A147" s="49">
        <v>11.01</v>
      </c>
      <c r="B147" s="75" t="s">
        <v>171</v>
      </c>
      <c r="C147" s="34"/>
      <c r="D147" s="59"/>
      <c r="E147" s="59"/>
      <c r="F147" s="59"/>
      <c r="G147" s="59"/>
      <c r="H147" s="59"/>
      <c r="I147" s="59"/>
      <c r="J147" s="59"/>
      <c r="K147" s="59"/>
      <c r="L147" s="59"/>
      <c r="M147" s="59"/>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IA147" s="21">
        <v>11.01</v>
      </c>
      <c r="IB147" s="21" t="s">
        <v>171</v>
      </c>
      <c r="IE147" s="22"/>
      <c r="IF147" s="22"/>
      <c r="IG147" s="22"/>
      <c r="IH147" s="22"/>
      <c r="II147" s="22"/>
    </row>
    <row r="148" spans="1:243" s="21" customFormat="1" ht="47.25">
      <c r="A148" s="53">
        <v>11.02</v>
      </c>
      <c r="B148" s="50" t="s">
        <v>79</v>
      </c>
      <c r="C148" s="34"/>
      <c r="D148" s="34">
        <v>64</v>
      </c>
      <c r="E148" s="51" t="s">
        <v>43</v>
      </c>
      <c r="F148" s="52">
        <v>1226.22</v>
      </c>
      <c r="G148" s="66"/>
      <c r="H148" s="66"/>
      <c r="I148" s="67" t="s">
        <v>33</v>
      </c>
      <c r="J148" s="68">
        <f>IF(I148="Less(-)",-1,1)</f>
        <v>1</v>
      </c>
      <c r="K148" s="66" t="s">
        <v>34</v>
      </c>
      <c r="L148" s="66" t="s">
        <v>4</v>
      </c>
      <c r="M148" s="69"/>
      <c r="N148" s="70"/>
      <c r="O148" s="70"/>
      <c r="P148" s="71"/>
      <c r="Q148" s="70"/>
      <c r="R148" s="70"/>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2">
        <f>total_amount_ba($B$2,$D$2,D148,F148,J148,K148,M148)</f>
        <v>78478.08</v>
      </c>
      <c r="BB148" s="73">
        <f>BA148+SUM(N148:AZ148)</f>
        <v>78478.08</v>
      </c>
      <c r="BC148" s="64" t="str">
        <f>SpellNumber(L148,BB148)</f>
        <v>INR  Seventy Eight Thousand Four Hundred &amp; Seventy Eight  and Paise Eight Only</v>
      </c>
      <c r="IA148" s="21">
        <v>11.02</v>
      </c>
      <c r="IB148" s="21" t="s">
        <v>79</v>
      </c>
      <c r="ID148" s="21">
        <v>64</v>
      </c>
      <c r="IE148" s="22" t="s">
        <v>43</v>
      </c>
      <c r="IF148" s="22"/>
      <c r="IG148" s="22"/>
      <c r="IH148" s="22"/>
      <c r="II148" s="22"/>
    </row>
    <row r="149" spans="1:243" s="21" customFormat="1" ht="31.5">
      <c r="A149" s="49">
        <v>12</v>
      </c>
      <c r="B149" s="50" t="s">
        <v>172</v>
      </c>
      <c r="C149" s="34"/>
      <c r="D149" s="59"/>
      <c r="E149" s="59"/>
      <c r="F149" s="59"/>
      <c r="G149" s="59"/>
      <c r="H149" s="59"/>
      <c r="I149" s="59"/>
      <c r="J149" s="59"/>
      <c r="K149" s="59"/>
      <c r="L149" s="59"/>
      <c r="M149" s="59"/>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IA149" s="21">
        <v>12</v>
      </c>
      <c r="IB149" s="21" t="s">
        <v>172</v>
      </c>
      <c r="IE149" s="22"/>
      <c r="IF149" s="22"/>
      <c r="IG149" s="22"/>
      <c r="IH149" s="22"/>
      <c r="II149" s="22"/>
    </row>
    <row r="150" spans="1:243" s="21" customFormat="1" ht="94.5">
      <c r="A150" s="49">
        <v>12.01</v>
      </c>
      <c r="B150" s="50" t="s">
        <v>173</v>
      </c>
      <c r="C150" s="34"/>
      <c r="D150" s="59"/>
      <c r="E150" s="59"/>
      <c r="F150" s="59"/>
      <c r="G150" s="59"/>
      <c r="H150" s="59"/>
      <c r="I150" s="59"/>
      <c r="J150" s="59"/>
      <c r="K150" s="59"/>
      <c r="L150" s="59"/>
      <c r="M150" s="59"/>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IA150" s="21">
        <v>12.01</v>
      </c>
      <c r="IB150" s="21" t="s">
        <v>173</v>
      </c>
      <c r="IE150" s="22"/>
      <c r="IF150" s="22"/>
      <c r="IG150" s="22"/>
      <c r="IH150" s="22"/>
      <c r="II150" s="22"/>
    </row>
    <row r="151" spans="1:243" s="21" customFormat="1" ht="47.25">
      <c r="A151" s="53">
        <v>12.02</v>
      </c>
      <c r="B151" s="50" t="s">
        <v>80</v>
      </c>
      <c r="C151" s="34"/>
      <c r="D151" s="34">
        <v>2</v>
      </c>
      <c r="E151" s="51" t="s">
        <v>43</v>
      </c>
      <c r="F151" s="52">
        <v>340.64</v>
      </c>
      <c r="G151" s="66"/>
      <c r="H151" s="66"/>
      <c r="I151" s="67" t="s">
        <v>33</v>
      </c>
      <c r="J151" s="68">
        <f>IF(I151="Less(-)",-1,1)</f>
        <v>1</v>
      </c>
      <c r="K151" s="66" t="s">
        <v>34</v>
      </c>
      <c r="L151" s="66" t="s">
        <v>4</v>
      </c>
      <c r="M151" s="69"/>
      <c r="N151" s="70"/>
      <c r="O151" s="70"/>
      <c r="P151" s="71"/>
      <c r="Q151" s="70"/>
      <c r="R151" s="70"/>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2">
        <f>total_amount_ba($B$2,$D$2,D151,F151,J151,K151,M151)</f>
        <v>681.28</v>
      </c>
      <c r="BB151" s="73">
        <f>BA151+SUM(N151:AZ151)</f>
        <v>681.28</v>
      </c>
      <c r="BC151" s="64" t="str">
        <f>SpellNumber(L151,BB151)</f>
        <v>INR  Six Hundred &amp; Eighty One  and Paise Twenty Eight Only</v>
      </c>
      <c r="IA151" s="21">
        <v>12.02</v>
      </c>
      <c r="IB151" s="21" t="s">
        <v>80</v>
      </c>
      <c r="ID151" s="21">
        <v>2</v>
      </c>
      <c r="IE151" s="22" t="s">
        <v>43</v>
      </c>
      <c r="IF151" s="22"/>
      <c r="IG151" s="22"/>
      <c r="IH151" s="22"/>
      <c r="II151" s="22"/>
    </row>
    <row r="152" spans="1:243" s="21" customFormat="1" ht="15.75">
      <c r="A152" s="49">
        <v>13</v>
      </c>
      <c r="B152" s="50" t="s">
        <v>174</v>
      </c>
      <c r="C152" s="34"/>
      <c r="D152" s="59"/>
      <c r="E152" s="59"/>
      <c r="F152" s="59"/>
      <c r="G152" s="59"/>
      <c r="H152" s="59"/>
      <c r="I152" s="59"/>
      <c r="J152" s="59"/>
      <c r="K152" s="59"/>
      <c r="L152" s="59"/>
      <c r="M152" s="59"/>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IA152" s="21">
        <v>13</v>
      </c>
      <c r="IB152" s="21" t="s">
        <v>174</v>
      </c>
      <c r="IE152" s="22"/>
      <c r="IF152" s="22"/>
      <c r="IG152" s="22"/>
      <c r="IH152" s="22"/>
      <c r="II152" s="22"/>
    </row>
    <row r="153" spans="1:243" s="21" customFormat="1" ht="126" customHeight="1">
      <c r="A153" s="49">
        <v>13.01</v>
      </c>
      <c r="B153" s="50" t="s">
        <v>175</v>
      </c>
      <c r="C153" s="34"/>
      <c r="D153" s="34">
        <v>0.3</v>
      </c>
      <c r="E153" s="51" t="s">
        <v>180</v>
      </c>
      <c r="F153" s="52">
        <v>4942.04</v>
      </c>
      <c r="G153" s="66"/>
      <c r="H153" s="66"/>
      <c r="I153" s="67" t="s">
        <v>33</v>
      </c>
      <c r="J153" s="68">
        <f aca="true" t="shared" si="4" ref="J152:J157">IF(I153="Less(-)",-1,1)</f>
        <v>1</v>
      </c>
      <c r="K153" s="66" t="s">
        <v>34</v>
      </c>
      <c r="L153" s="66" t="s">
        <v>4</v>
      </c>
      <c r="M153" s="69"/>
      <c r="N153" s="70"/>
      <c r="O153" s="70"/>
      <c r="P153" s="71"/>
      <c r="Q153" s="70"/>
      <c r="R153" s="70"/>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2">
        <f aca="true" t="shared" si="5" ref="BA152:BA157">total_amount_ba($B$2,$D$2,D153,F153,J153,K153,M153)</f>
        <v>1482.61</v>
      </c>
      <c r="BB153" s="73">
        <f aca="true" t="shared" si="6" ref="BB152:BB157">BA153+SUM(N153:AZ153)</f>
        <v>1482.61</v>
      </c>
      <c r="BC153" s="64" t="str">
        <f aca="true" t="shared" si="7" ref="BC152:BC157">SpellNumber(L153,BB153)</f>
        <v>INR  One Thousand Four Hundred &amp; Eighty Two  and Paise Sixty One Only</v>
      </c>
      <c r="IA153" s="21">
        <v>13.01</v>
      </c>
      <c r="IB153" s="65" t="s">
        <v>175</v>
      </c>
      <c r="ID153" s="21">
        <v>0.3</v>
      </c>
      <c r="IE153" s="22" t="s">
        <v>180</v>
      </c>
      <c r="IF153" s="22"/>
      <c r="IG153" s="22"/>
      <c r="IH153" s="22"/>
      <c r="II153" s="22"/>
    </row>
    <row r="154" spans="1:243" s="21" customFormat="1" ht="78.75">
      <c r="A154" s="53">
        <v>13.02</v>
      </c>
      <c r="B154" s="50" t="s">
        <v>176</v>
      </c>
      <c r="C154" s="34"/>
      <c r="D154" s="34">
        <v>1</v>
      </c>
      <c r="E154" s="51" t="s">
        <v>181</v>
      </c>
      <c r="F154" s="52">
        <v>422.32</v>
      </c>
      <c r="G154" s="66"/>
      <c r="H154" s="66"/>
      <c r="I154" s="67" t="s">
        <v>33</v>
      </c>
      <c r="J154" s="68">
        <f t="shared" si="4"/>
        <v>1</v>
      </c>
      <c r="K154" s="66" t="s">
        <v>34</v>
      </c>
      <c r="L154" s="66" t="s">
        <v>4</v>
      </c>
      <c r="M154" s="69"/>
      <c r="N154" s="70"/>
      <c r="O154" s="70"/>
      <c r="P154" s="71"/>
      <c r="Q154" s="70"/>
      <c r="R154" s="70"/>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2">
        <f t="shared" si="5"/>
        <v>422.32</v>
      </c>
      <c r="BB154" s="73">
        <f t="shared" si="6"/>
        <v>422.32</v>
      </c>
      <c r="BC154" s="64" t="str">
        <f t="shared" si="7"/>
        <v>INR  Four Hundred &amp; Twenty Two  and Paise Thirty Two Only</v>
      </c>
      <c r="IA154" s="21">
        <v>13.02</v>
      </c>
      <c r="IB154" s="21" t="s">
        <v>176</v>
      </c>
      <c r="ID154" s="21">
        <v>1</v>
      </c>
      <c r="IE154" s="22" t="s">
        <v>181</v>
      </c>
      <c r="IF154" s="22"/>
      <c r="IG154" s="22"/>
      <c r="IH154" s="22"/>
      <c r="II154" s="22"/>
    </row>
    <row r="155" spans="1:243" s="21" customFormat="1" ht="49.5" customHeight="1">
      <c r="A155" s="49">
        <v>13.03</v>
      </c>
      <c r="B155" s="50" t="s">
        <v>177</v>
      </c>
      <c r="C155" s="34"/>
      <c r="D155" s="34">
        <v>4</v>
      </c>
      <c r="E155" s="51" t="s">
        <v>181</v>
      </c>
      <c r="F155" s="52">
        <v>58.66</v>
      </c>
      <c r="G155" s="66"/>
      <c r="H155" s="66"/>
      <c r="I155" s="67" t="s">
        <v>33</v>
      </c>
      <c r="J155" s="68">
        <f t="shared" si="4"/>
        <v>1</v>
      </c>
      <c r="K155" s="66" t="s">
        <v>34</v>
      </c>
      <c r="L155" s="66" t="s">
        <v>4</v>
      </c>
      <c r="M155" s="69"/>
      <c r="N155" s="70"/>
      <c r="O155" s="70"/>
      <c r="P155" s="71"/>
      <c r="Q155" s="70"/>
      <c r="R155" s="70"/>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2">
        <f t="shared" si="5"/>
        <v>234.64</v>
      </c>
      <c r="BB155" s="73">
        <f t="shared" si="6"/>
        <v>234.64</v>
      </c>
      <c r="BC155" s="64" t="str">
        <f t="shared" si="7"/>
        <v>INR  Two Hundred &amp; Thirty Four  and Paise Sixty Four Only</v>
      </c>
      <c r="IA155" s="21">
        <v>13.03</v>
      </c>
      <c r="IB155" s="21" t="s">
        <v>177</v>
      </c>
      <c r="ID155" s="21">
        <v>4</v>
      </c>
      <c r="IE155" s="22" t="s">
        <v>181</v>
      </c>
      <c r="IF155" s="22"/>
      <c r="IG155" s="22"/>
      <c r="IH155" s="22"/>
      <c r="II155" s="22"/>
    </row>
    <row r="156" spans="1:243" s="21" customFormat="1" ht="31.5">
      <c r="A156" s="49">
        <v>13.04</v>
      </c>
      <c r="B156" s="50" t="s">
        <v>178</v>
      </c>
      <c r="C156" s="34"/>
      <c r="D156" s="34">
        <v>10</v>
      </c>
      <c r="E156" s="51" t="s">
        <v>181</v>
      </c>
      <c r="F156" s="52">
        <v>29.33</v>
      </c>
      <c r="G156" s="66"/>
      <c r="H156" s="66"/>
      <c r="I156" s="67" t="s">
        <v>33</v>
      </c>
      <c r="J156" s="68">
        <f t="shared" si="4"/>
        <v>1</v>
      </c>
      <c r="K156" s="66" t="s">
        <v>34</v>
      </c>
      <c r="L156" s="66" t="s">
        <v>4</v>
      </c>
      <c r="M156" s="69"/>
      <c r="N156" s="70"/>
      <c r="O156" s="70"/>
      <c r="P156" s="71"/>
      <c r="Q156" s="70"/>
      <c r="R156" s="70"/>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2">
        <f t="shared" si="5"/>
        <v>293.3</v>
      </c>
      <c r="BB156" s="73">
        <f t="shared" si="6"/>
        <v>293.3</v>
      </c>
      <c r="BC156" s="64" t="str">
        <f t="shared" si="7"/>
        <v>INR  Two Hundred &amp; Ninety Three  and Paise Thirty Only</v>
      </c>
      <c r="IA156" s="21">
        <v>13.04</v>
      </c>
      <c r="IB156" s="21" t="s">
        <v>178</v>
      </c>
      <c r="ID156" s="21">
        <v>10</v>
      </c>
      <c r="IE156" s="22" t="s">
        <v>181</v>
      </c>
      <c r="IF156" s="22"/>
      <c r="IG156" s="22"/>
      <c r="IH156" s="22"/>
      <c r="II156" s="22"/>
    </row>
    <row r="157" spans="1:243" s="21" customFormat="1" ht="63">
      <c r="A157" s="53">
        <v>13.05</v>
      </c>
      <c r="B157" s="50" t="s">
        <v>179</v>
      </c>
      <c r="C157" s="34"/>
      <c r="D157" s="34">
        <v>1</v>
      </c>
      <c r="E157" s="51" t="s">
        <v>181</v>
      </c>
      <c r="F157" s="52">
        <v>504.44</v>
      </c>
      <c r="G157" s="66"/>
      <c r="H157" s="66"/>
      <c r="I157" s="67" t="s">
        <v>33</v>
      </c>
      <c r="J157" s="68">
        <f t="shared" si="4"/>
        <v>1</v>
      </c>
      <c r="K157" s="66" t="s">
        <v>34</v>
      </c>
      <c r="L157" s="66" t="s">
        <v>4</v>
      </c>
      <c r="M157" s="69"/>
      <c r="N157" s="70"/>
      <c r="O157" s="70"/>
      <c r="P157" s="71"/>
      <c r="Q157" s="70"/>
      <c r="R157" s="70"/>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2">
        <f t="shared" si="5"/>
        <v>504.44</v>
      </c>
      <c r="BB157" s="73">
        <f t="shared" si="6"/>
        <v>504.44</v>
      </c>
      <c r="BC157" s="64" t="str">
        <f t="shared" si="7"/>
        <v>INR  Five Hundred &amp; Four  and Paise Forty Four Only</v>
      </c>
      <c r="IA157" s="21">
        <v>13.05</v>
      </c>
      <c r="IB157" s="21" t="s">
        <v>179</v>
      </c>
      <c r="ID157" s="21">
        <v>1</v>
      </c>
      <c r="IE157" s="22" t="s">
        <v>181</v>
      </c>
      <c r="IF157" s="22"/>
      <c r="IG157" s="22"/>
      <c r="IH157" s="22"/>
      <c r="II157" s="22"/>
    </row>
    <row r="158" spans="1:55" ht="42.75">
      <c r="A158" s="42" t="s">
        <v>35</v>
      </c>
      <c r="B158" s="43"/>
      <c r="C158" s="44"/>
      <c r="D158" s="35"/>
      <c r="E158" s="35"/>
      <c r="F158" s="35"/>
      <c r="G158" s="35"/>
      <c r="H158" s="45"/>
      <c r="I158" s="45"/>
      <c r="J158" s="45"/>
      <c r="K158" s="45"/>
      <c r="L158" s="46"/>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76">
        <f>SUM(BA13:BA157)</f>
        <v>326075.5</v>
      </c>
      <c r="BB158" s="76">
        <f>SUM(BB13:BB157)</f>
        <v>326075.5</v>
      </c>
      <c r="BC158" s="77" t="str">
        <f>SpellNumber($E$2,BB158)</f>
        <v>INR  Three Lakh Twenty Six Thousand  &amp;Seventy Five  and Paise Fifty Only</v>
      </c>
    </row>
    <row r="159" spans="1:55" ht="46.5" customHeight="1">
      <c r="A159" s="24" t="s">
        <v>36</v>
      </c>
      <c r="B159" s="25"/>
      <c r="C159" s="26"/>
      <c r="D159" s="27"/>
      <c r="E159" s="36" t="s">
        <v>45</v>
      </c>
      <c r="F159" s="37"/>
      <c r="G159" s="28"/>
      <c r="H159" s="29"/>
      <c r="I159" s="29"/>
      <c r="J159" s="29"/>
      <c r="K159" s="30"/>
      <c r="L159" s="31"/>
      <c r="M159" s="32"/>
      <c r="N159" s="33"/>
      <c r="O159" s="21"/>
      <c r="P159" s="21"/>
      <c r="Q159" s="21"/>
      <c r="R159" s="21"/>
      <c r="S159" s="21"/>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47">
        <f>IF(ISBLANK(F159),0,IF(E159="Excess (+)",ROUND(BA158+(BA158*F159),2),IF(E159="Less (-)",ROUND(BA158+(BA158*F159*(-1)),2),IF(E159="At Par",BA158,0))))</f>
        <v>0</v>
      </c>
      <c r="BB159" s="48">
        <f>ROUND(BA159,0)</f>
        <v>0</v>
      </c>
      <c r="BC159" s="39" t="str">
        <f>SpellNumber($E$2,BB159)</f>
        <v>INR Zero Only</v>
      </c>
    </row>
    <row r="160" spans="1:55" ht="45.75" customHeight="1">
      <c r="A160" s="23" t="s">
        <v>37</v>
      </c>
      <c r="B160" s="23"/>
      <c r="C160" s="54" t="str">
        <f>SpellNumber($E$2,BB159)</f>
        <v>INR Zero Only</v>
      </c>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3" ht="15"/>
    <row r="1934" ht="15"/>
    <row r="1935" ht="15"/>
    <row r="1936" ht="15"/>
    <row r="1937" ht="15"/>
    <row r="1938" ht="15"/>
    <row r="1939" ht="15"/>
    <row r="1940" ht="15"/>
    <row r="1941" ht="15"/>
    <row r="1942" ht="15"/>
    <row r="1943" ht="15"/>
    <row r="1944" ht="15"/>
    <row r="1945" ht="15"/>
    <row r="1946" ht="15"/>
    <row r="1947" ht="15"/>
    <row r="1949" ht="15"/>
    <row r="1950" ht="15"/>
    <row r="1951" ht="15"/>
    <row r="1952" ht="15"/>
    <row r="1953" ht="15"/>
    <row r="1954" ht="15"/>
    <row r="1956" ht="15"/>
    <row r="1957" ht="15"/>
    <row r="1958" ht="15"/>
    <row r="1960" ht="15"/>
    <row r="1961" ht="15"/>
    <row r="1962" ht="15"/>
  </sheetData>
  <sheetProtection password="8F23" sheet="1"/>
  <mergeCells count="80">
    <mergeCell ref="D152:BC152"/>
    <mergeCell ref="D149:BC149"/>
    <mergeCell ref="D139:BC139"/>
    <mergeCell ref="D141:BC141"/>
    <mergeCell ref="D144:BC144"/>
    <mergeCell ref="D146:BC146"/>
    <mergeCell ref="D147:BC147"/>
    <mergeCell ref="D150:BC150"/>
    <mergeCell ref="D128:BC128"/>
    <mergeCell ref="D130:BC130"/>
    <mergeCell ref="D131:BC131"/>
    <mergeCell ref="D133:BC133"/>
    <mergeCell ref="D135:BC135"/>
    <mergeCell ref="D137:BC137"/>
    <mergeCell ref="D115:BC115"/>
    <mergeCell ref="D117:BC117"/>
    <mergeCell ref="D120:BC120"/>
    <mergeCell ref="D121:BC121"/>
    <mergeCell ref="D123:BC123"/>
    <mergeCell ref="D126:BC126"/>
    <mergeCell ref="D125:BC125"/>
    <mergeCell ref="D104:BC104"/>
    <mergeCell ref="D106:BC106"/>
    <mergeCell ref="D107:BC107"/>
    <mergeCell ref="D109:BC109"/>
    <mergeCell ref="D110:BC110"/>
    <mergeCell ref="D113:BC113"/>
    <mergeCell ref="D112:BC112"/>
    <mergeCell ref="D91:BC91"/>
    <mergeCell ref="D96:BC96"/>
    <mergeCell ref="D95:BC95"/>
    <mergeCell ref="D99:BC99"/>
    <mergeCell ref="D100:BC100"/>
    <mergeCell ref="D102:BC102"/>
    <mergeCell ref="D75:BC75"/>
    <mergeCell ref="D77:BC77"/>
    <mergeCell ref="D80:BC80"/>
    <mergeCell ref="D82:BC82"/>
    <mergeCell ref="D87:BC87"/>
    <mergeCell ref="D89:BC89"/>
    <mergeCell ref="D62:BC62"/>
    <mergeCell ref="D64:BC64"/>
    <mergeCell ref="D67:BC67"/>
    <mergeCell ref="D69:BC69"/>
    <mergeCell ref="D72:BC72"/>
    <mergeCell ref="D74:BC74"/>
    <mergeCell ref="D51:BC51"/>
    <mergeCell ref="D53:BC53"/>
    <mergeCell ref="D54:BC54"/>
    <mergeCell ref="D56:BC56"/>
    <mergeCell ref="D58:BC58"/>
    <mergeCell ref="D60:BC60"/>
    <mergeCell ref="D41:BC41"/>
    <mergeCell ref="D42:BC42"/>
    <mergeCell ref="D43:BC43"/>
    <mergeCell ref="D45:BC45"/>
    <mergeCell ref="D47:BC47"/>
    <mergeCell ref="D49:BC49"/>
    <mergeCell ref="D27:BC27"/>
    <mergeCell ref="D30:BC30"/>
    <mergeCell ref="D33:BC33"/>
    <mergeCell ref="D35:BC35"/>
    <mergeCell ref="D37:BC37"/>
    <mergeCell ref="D39:BC39"/>
    <mergeCell ref="D16:BC16"/>
    <mergeCell ref="D18:BC18"/>
    <mergeCell ref="D19:BC19"/>
    <mergeCell ref="D21:BC21"/>
    <mergeCell ref="D22:BC22"/>
    <mergeCell ref="D24:BC24"/>
    <mergeCell ref="C160:BC160"/>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9">
      <formula1>IF(E159="Select",-1,IF(E159="At Par",0,0))</formula1>
      <formula2>IF(E159="Select",-1,IF(E159="At Par",0,0.99))</formula2>
    </dataValidation>
    <dataValidation type="list" allowBlank="1" showErrorMessage="1" sqref="E15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9">
      <formula1>0</formula1>
      <formula2>IF(#REF!&lt;&gt;"Select",99.9,0)</formula2>
    </dataValidation>
    <dataValidation allowBlank="1" showInputMessage="1" showErrorMessage="1" promptTitle="Units" prompt="Please enter Units in text" sqref="D15:E15 D17:E17 D20:E20 D23:E23 D25:E26 D28:E29 D31:E32 D34:E34 D36:E36 D38:E38 D40:E40 D44:E44 D46:E46 D48:E48 D50:E50 D52:E52 D55:E55 D57:E57 D59:E59 D61:E61 D63:E63 D65:E66 D68:E68 D70:E71 D73:E73 D76:E76 D78:E79 D81:E81 D83:E86 D88:E88 D90:E90 D92:E94 D97:E98 D101:E101 D103:E103 D105:E105 D108:E108 D111:E111 D114:E114 D116:E116 D118:E119 D122:E122 D124:E124 D127:E127 D129:E129 D132:E132 D134:E134 D136:E136 D138:E138 D140:E140 D142:E143 D145:E145 D153:E157 D151:E151 D148:E148">
      <formula1>0</formula1>
      <formula2>0</formula2>
    </dataValidation>
    <dataValidation type="decimal" allowBlank="1" showInputMessage="1" showErrorMessage="1" promptTitle="Quantity" prompt="Please enter the Quantity for this item. " errorTitle="Invalid Entry" error="Only Numeric Values are allowed. " sqref="F15 F17 F20 F23 F25:F26 F28:F29 F31:F32 F34 F36 F38 F40 F44 F46 F48 F50 F52 F55 F57 F59 F61 F63 F65:F66 F68 F70:F71 F73 F76 F78:F79 F81 F83:F86 F88 F90 F92:F94 F97:F98 F101 F103 F105 F108 F111 F114 F116 F118:F119 F122 F124 F127 F129 F132 F134 F136 F138 F140 F142:F143 F145 F153:F157 F151 F148">
      <formula1>0</formula1>
      <formula2>999999999999999</formula2>
    </dataValidation>
    <dataValidation type="list" allowBlank="1" showErrorMessage="1" sqref="D13:D14 K15 D16 K17 D18:D19 K20 D21:D22 K23 D24 K25:K26 D27 K28:K29 D30 K31:K32 D33 K34 D35 K36 D37 K38 D39 K40 D41:D43 K44 D45 K46 D47 K48 D49 K50 D51 K52 D53:D54 K55 D56 K57 D58 K59 D60 K61 D62 K63 D64 K65:K66 D67 K68 D69 K70:K71 D72 K73 D74:D75 K76 D77 K78:K79 D80 K81 D82 K83:K86 D87 K88 D89 K90 D91 D95:D96 K92:K94 K97:K98 D99:D100 K101 D102 K103 D104 K105 D106:D107 K108 D109:D110 D112:D113 K111 K114 D115 K116 D117 K118:K119 D120:D121 K122 D123 D125:D126 K124 K127 D128 K129 D130:D131 K132 D133 K134 D135 K136 D137 K138 D139 K140">
      <formula1>"Partial Conversion,Full Conversion"</formula1>
      <formula2>0</formula2>
    </dataValidation>
    <dataValidation type="list" allowBlank="1" showErrorMessage="1" sqref="D141 K142:K143 D144 K145 D146:D147 D152 D149:D150 K151 K153:K157 K1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3:H23 G25:H26 G28:H29 G31:H32 G34:H34 G36:H36 G38:H38 G40:H40 G44:H44 G46:H46 G48:H48 G50:H50 G52:H52 G55:H55 G57:H57 G59:H59 G61:H61 G63:H63 G65:H66 G68:H68 G70:H71 G73:H73 G76:H76 G78:H79 G81:H81 G83:H86 G88:H88 G90:H90 G92:H94 G97:H98 G101:H101 G103:H103 G105:H105 G108:H108 G111:H111 G114:H114 G116:H116 G118:H119 G122:H122 G124:H124 G127:H127 G129:H129 G132:H132 G134:H134 G136:H136 G138:H138 G140:H140 G142:H143 G145:H145 G153:H157 G151:H151 G148:H148">
      <formula1>0</formula1>
      <formula2>999999999999999</formula2>
    </dataValidation>
    <dataValidation allowBlank="1" showInputMessage="1" showErrorMessage="1" promptTitle="Addition / Deduction" prompt="Please Choose the correct One" sqref="J15 J17 J20 J23 J25:J26 J28:J29 J31:J32 J34 J36 J38 J40 J44 J46 J48 J50 J52 J55 J57 J59 J61 J63 J65:J66 J68 J70:J71 J73 J76 J78:J79 J81 J83:J86 J88 J90 J92:J94 J97:J98 J101 J103 J105 J108 J111 J114 J116 J118:J119 J122 J124 J127 J129 J132 J134 J136 J138 J140 J142:J143 J145 J153:J157 J151 J148">
      <formula1>0</formula1>
      <formula2>0</formula2>
    </dataValidation>
    <dataValidation type="list" showErrorMessage="1" sqref="I15 I17 I20 I23 I25:I26 I28:I29 I31:I32 I34 I36 I38 I40 I44 I46 I48 I50 I52 I55 I57 I59 I61 I63 I65:I66 I68 I70:I71 I73 I76 I78:I79 I81 I83:I86 I88 I90 I92:I94 I97:I98 I101 I103 I105 I108 I111 I114 I116 I118:I119 I122 I124 I127 I129 I132 I134 I136 I138 I140 I142:I143 I145 I153:I157 I151 I1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3:O23 N25:O26 N28:O29 N31:O32 N34:O34 N36:O36 N38:O38 N40:O40 N44:O44 N46:O46 N48:O48 N50:O50 N52:O52 N55:O55 N57:O57 N59:O59 N61:O61 N63:O63 N65:O66 N68:O68 N70:O71 N73:O73 N76:O76 N78:O79 N81:O81 N83:O86 N88:O88 N90:O90 N92:O94 N97:O98 N101:O101 N103:O103 N105:O105 N108:O108 N111:O111 N114:O114 N116:O116 N118:O119 N122:O122 N124:O124 N127:O127 N129:O129 N132:O132 N134:O134 N136:O136 N138:O138 N140:O140 N142:O143 N145:O145 N153:O157 N151:O151 N148:O1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3 R25:R26 R28:R29 R31:R32 R34 R36 R38 R40 R44 R46 R48 R50 R52 R55 R57 R59 R61 R63 R65:R66 R68 R70:R71 R73 R76 R78:R79 R81 R83:R86 R88 R90 R92:R94 R97:R98 R101 R103 R105 R108 R111 R114 R116 R118:R119 R122 R124 R127 R129 R132 R134 R136 R138 R140 R142:R143 R145 R153:R157 R151 R1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3 Q25:Q26 Q28:Q29 Q31:Q32 Q34 Q36 Q38 Q40 Q44 Q46 Q48 Q50 Q52 Q55 Q57 Q59 Q61 Q63 Q65:Q66 Q68 Q70:Q71 Q73 Q76 Q78:Q79 Q81 Q83:Q86 Q88 Q90 Q92:Q94 Q97:Q98 Q101 Q103 Q105 Q108 Q111 Q114 Q116 Q118:Q119 Q122 Q124 Q127 Q129 Q132 Q134 Q136 Q138 Q140 Q142:Q143 Q145 Q153:Q157 Q151 Q1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3 M25:M26 M28:M29 M31:M32 M34 M36 M38 M40 M44 M46 M48 M50 M52 M55 M57 M59 M61 M63 M65:M66 M68 M70:M71 M73 M76 M78:M79 M81 M83:M86 M88 M90 M92:M94 M97:M98 M101 M103 M105 M108 M111 M114 M116 M118:M119 M122 M124 M127 M129 M132 M134 M136 M138 M140 M142:M143 M145 M153:M157 M151 M148">
      <formula1>0</formula1>
      <formula2>999999999999999</formula2>
    </dataValidation>
    <dataValidation type="list" allowBlank="1" showInputMessage="1" showErrorMessage="1" sqref="L149 L150 L151 L152 L153 L154 L15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57 L15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7">
      <formula1>0</formula1>
      <formula2>0</formula2>
    </dataValidation>
    <dataValidation type="decimal" allowBlank="1" showErrorMessage="1" errorTitle="Invalid Entry" error="Only Numeric Values are allowed. " sqref="A13:A157">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2" manualBreakCount="2">
    <brk id="44" max="54" man="1"/>
    <brk id="51"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2" t="s">
        <v>38</v>
      </c>
      <c r="F6" s="62"/>
      <c r="G6" s="62"/>
      <c r="H6" s="62"/>
      <c r="I6" s="62"/>
      <c r="J6" s="62"/>
      <c r="K6" s="62"/>
    </row>
    <row r="7" spans="5:11" ht="14.25">
      <c r="E7" s="63"/>
      <c r="F7" s="63"/>
      <c r="G7" s="63"/>
      <c r="H7" s="63"/>
      <c r="I7" s="63"/>
      <c r="J7" s="63"/>
      <c r="K7" s="63"/>
    </row>
    <row r="8" spans="5:11" ht="14.25">
      <c r="E8" s="63"/>
      <c r="F8" s="63"/>
      <c r="G8" s="63"/>
      <c r="H8" s="63"/>
      <c r="I8" s="63"/>
      <c r="J8" s="63"/>
      <c r="K8" s="63"/>
    </row>
    <row r="9" spans="5:11" ht="14.25">
      <c r="E9" s="63"/>
      <c r="F9" s="63"/>
      <c r="G9" s="63"/>
      <c r="H9" s="63"/>
      <c r="I9" s="63"/>
      <c r="J9" s="63"/>
      <c r="K9" s="63"/>
    </row>
    <row r="10" spans="5:11" ht="14.25">
      <c r="E10" s="63"/>
      <c r="F10" s="63"/>
      <c r="G10" s="63"/>
      <c r="H10" s="63"/>
      <c r="I10" s="63"/>
      <c r="J10" s="63"/>
      <c r="K10" s="63"/>
    </row>
    <row r="11" spans="5:11" ht="14.25">
      <c r="E11" s="63"/>
      <c r="F11" s="63"/>
      <c r="G11" s="63"/>
      <c r="H11" s="63"/>
      <c r="I11" s="63"/>
      <c r="J11" s="63"/>
      <c r="K11" s="63"/>
    </row>
    <row r="12" spans="5:11" ht="14.25">
      <c r="E12" s="63"/>
      <c r="F12" s="63"/>
      <c r="G12" s="63"/>
      <c r="H12" s="63"/>
      <c r="I12" s="63"/>
      <c r="J12" s="63"/>
      <c r="K12" s="63"/>
    </row>
    <row r="13" spans="5:11" ht="14.25">
      <c r="E13" s="63"/>
      <c r="F13" s="63"/>
      <c r="G13" s="63"/>
      <c r="H13" s="63"/>
      <c r="I13" s="63"/>
      <c r="J13" s="63"/>
      <c r="K13" s="63"/>
    </row>
    <row r="14" spans="5:11" ht="14.25">
      <c r="E14" s="63"/>
      <c r="F14" s="63"/>
      <c r="G14" s="63"/>
      <c r="H14" s="63"/>
      <c r="I14" s="63"/>
      <c r="J14" s="63"/>
      <c r="K14" s="6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2021-08-11T10:03:00Z</cp:lastPrinted>
  <dcterms:created xsi:type="dcterms:W3CDTF">2009-01-30T06:42:42Z</dcterms:created>
  <dcterms:modified xsi:type="dcterms:W3CDTF">2021-08-11T10:10:44Z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