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<sst xmlns="http://schemas.openxmlformats.org/spreadsheetml/2006/main" count="549" uniqueCount="170">
  <si>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</si>
  <si>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</si>
  <si>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</si>
  <si>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</si>
  <si>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</si>
  <si>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</si>
  <si>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</si>
  <si>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</si>
  <si>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</si>
  <si>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</si>
  <si>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</si>
  <si>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</si>
  <si>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</si>
  <si>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</si>
  <si>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</si>
  <si>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</si>
  <si>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</si>
  <si>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</si>
  <si>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</si>
  <si>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</si>
  <si>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</si>
  <si>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</si>
  <si>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</si>
  <si>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</si>
  <si>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</si>
  <si>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</si>
  <si>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</si>
  <si>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</si>
  <si>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</si>
  <si>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</si>
  <si>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</si>
  <si>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</si>
  <si>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</si>
  <si>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</si>
  <si>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</si>
  <si>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</si>
  <si>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</si>
  <si>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</si>
  <si>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</si>
  <si>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</si>
  <si>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</si>
  <si>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</si>
  <si>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</si>
  <si>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</si>
  <si>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</si>
  <si>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</si>
  <si>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</si>
  <si>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</si>
  <si>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</si>
  <si>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</si>
  <si>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</si>
  <si>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</si>
  <si>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</si>
  <si>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</si>
  <si>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</si>
  <si>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Tender Inviting Authority: Executive Engineer, IIT Kanpur </t>
  </si>
  <si>
    <t>Name of Work: SITC of modular type Fan Coil Unit (floor/wall-mounted)FCU) with associated works at III, IV &amp; Vth floor of North West Block Faculty Building.</t>
  </si>
  <si>
    <t>SITC of floor cum ceiling suspended type  fan coil units (Decorative type)The unit shall be complete with  insulated drain tray , comprising of blower,2/3 speed fan motor , 2/3 row coil section, washable filter section, 2 way motorised valve with actuator, brass  flair fittings complete for copper and MS pipe connection, i/c all necessary support /hangers, vibration isolators etc. complete as reqd.</t>
  </si>
  <si>
    <t>2.25 TR</t>
  </si>
  <si>
    <t>2.0 TR</t>
  </si>
  <si>
    <t>1.5 TR</t>
  </si>
  <si>
    <t>150 mm</t>
  </si>
  <si>
    <t>100 mm</t>
  </si>
  <si>
    <t>65 mm</t>
  </si>
  <si>
    <t>150 mm                    53 mm                                 4.4 mm</t>
  </si>
  <si>
    <t>125mm                    43 mm                                  3.5 mm</t>
  </si>
  <si>
    <t>100 mm                    43 mm                                 3.2 mm</t>
  </si>
  <si>
    <t>80 mm                       43 mm                                3.0 mm</t>
  </si>
  <si>
    <t>65 mm                       39 mm                                3.0 mm</t>
  </si>
  <si>
    <t>50 mm                       37 mm                                3.0 mm</t>
  </si>
  <si>
    <t>40 mm</t>
  </si>
  <si>
    <t>32 mm</t>
  </si>
  <si>
    <t>25 mm</t>
  </si>
  <si>
    <t>Supply &amp; fixing connecting and commissioning 20 mm dia auto air purging value Model No-AAV 20/25, Anergy make or equavelant complete as required.</t>
  </si>
  <si>
    <t>20 mm</t>
  </si>
  <si>
    <t>Wiring for circuit/Submain wiring alongwith earth wire with the following size of FRLS PVC insulated dopper conductor, single core cable in sorface/recessed medium class PVC conduit as required.</t>
  </si>
  <si>
    <t>2 x 1.5 sq.mm + 1 x 1.5 sq.mm earth wire</t>
  </si>
  <si>
    <t>2 x 2.5 sq.mm + 1 x 2.5 sq.mm earth wire</t>
  </si>
  <si>
    <t>Supplying &amp; installation of flexible cover 85 mm for DLP trunking size 105 mm x 50 mm etc as reqd.</t>
  </si>
  <si>
    <t>250 mm to 400 mm dia</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</si>
  <si>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</si>
  <si>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20 mm nominal outer dia Pipes</t>
  </si>
  <si>
    <t>25 mm nominal outer dia Pipes</t>
  </si>
  <si>
    <t>32 mm nominal outer dia Pipes</t>
  </si>
  <si>
    <t>40 mm nominal outer dia Pipes</t>
  </si>
  <si>
    <t xml:space="preserve">Cutting &amp; dismantling of condenser / chilled water pipe line for drain out the water from supply and return pipe line and making good i/c back filling of water in  pipe line size from 20 mm to 400 mm dia including testing &amp; commissioning etc as required.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</si>
  <si>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t>
  </si>
  <si>
    <t>Pipes exceeding 80 mm dia but not exceeding 350 mm dia.</t>
  </si>
  <si>
    <t>Supply fixing connecting &amp; commissioning of 5 Amp. 3 pin Plug top as reqd. make Anchor or its Equivalent.</t>
  </si>
  <si>
    <t>Supply and fixing industrial type thermometer of  proportioning  length  with adjustable angle, direct reading including thermowell socket. Thermometer shall be suitable to read water temperature of range 0°C to 50°C  completed as required.</t>
  </si>
  <si>
    <t>Providing and fixing 0-150 PSIG  industrial type pressure gauge in position of  65/100 mm dia  with petcock valves (gun metal / brass) complete with pressure snobber, nipple etc complete as required.</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</si>
  <si>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</si>
  <si>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No.</t>
  </si>
  <si>
    <t>Mtrs</t>
  </si>
  <si>
    <t>Sqm</t>
  </si>
  <si>
    <t>Mtr</t>
  </si>
  <si>
    <t>No</t>
  </si>
  <si>
    <t>Job</t>
  </si>
  <si>
    <t>Nos.</t>
  </si>
  <si>
    <t>SqM</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</si>
  <si>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</si>
  <si>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</si>
  <si>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</si>
  <si>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</si>
  <si>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</si>
  <si>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</si>
  <si>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</si>
  <si>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</si>
  <si>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</si>
  <si>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</si>
  <si>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</si>
  <si>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</si>
  <si>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</si>
  <si>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</si>
  <si>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</si>
  <si>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</si>
  <si>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</si>
  <si>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</si>
  <si>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</si>
  <si>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</si>
  <si>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</si>
  <si>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</si>
  <si>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</si>
  <si>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</si>
  <si>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</si>
  <si>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</si>
  <si>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</si>
  <si>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</si>
  <si>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</si>
  <si>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</si>
  <si>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</si>
  <si>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</si>
  <si>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</si>
  <si>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</si>
  <si>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</si>
  <si>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</si>
  <si>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</si>
  <si>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</si>
  <si>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</si>
  <si>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</si>
  <si>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</si>
  <si>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</si>
  <si>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</si>
  <si>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</si>
  <si>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</si>
  <si>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</si>
  <si>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</si>
  <si>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</si>
  <si>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</si>
  <si>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</si>
  <si>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</si>
  <si>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</si>
  <si>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</si>
  <si>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</si>
  <si>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</si>
  <si>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</si>
  <si>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r>
      <t xml:space="preserve">Providing and fixing </t>
    </r>
    <r>
      <rPr>
        <b/>
        <sz val="12"/>
        <rFont val="Calibri"/>
        <family val="2"/>
      </rPr>
      <t>Digital controler (Thermostate)</t>
    </r>
    <r>
      <rPr>
        <sz val="12"/>
        <rFont val="Calibri"/>
        <family val="2"/>
      </rPr>
      <t xml:space="preserve"> in fan coil units of up to 3.5 TR Capacity re-commissioning i/c dismantling old if any etc. complete as reqd.</t>
    </r>
  </si>
  <si>
    <r>
      <t xml:space="preserve">upplying and fixing of PN-16 </t>
    </r>
    <r>
      <rPr>
        <b/>
        <sz val="12"/>
        <rFont val="Calibri"/>
        <family val="2"/>
      </rPr>
      <t xml:space="preserve">butterfly valves </t>
    </r>
    <r>
      <rPr>
        <sz val="12"/>
        <rFont val="Calibri"/>
        <family val="2"/>
      </rPr>
      <t>cast iron body and SS disc of size 200 mm to 400 mm gear type with removable hand lever and below 200 mm with hand lever operated including nut, bolt, flanges, gasket and insulation with thermocole/PUF/ Nitrile rubber as kind of existing pipe, painting with enamel / weather paint single / double coat asper standard  specification as complete as reqd.make Advance or its equivalent.</t>
    </r>
  </si>
  <si>
    <r>
      <t xml:space="preserve">Providing and fixing in position the following size </t>
    </r>
    <r>
      <rPr>
        <b/>
        <sz val="12"/>
        <rFont val="Calibri"/>
        <family val="2"/>
      </rPr>
      <t>Pre-Insulated MS  heavy  class pipes</t>
    </r>
    <r>
      <rPr>
        <sz val="12"/>
        <rFont val="Calibri"/>
        <family val="2"/>
      </rPr>
      <t xml:space="preserve"> cut  to required  lengths  and installed with  all  welded  joints, support and PUF blocks. Providing &amp; fixing in  position the  necessary  fittings like  elbows, tees, reducers, hanging arrangement, supporting arrangement  including vibration isolation arrangements with anti-seismic feature etc. as required. insulation shall be of PUF and of relative Thkness &amp; with density 48+/-2 kg/cum, min. compressive stength 40 PSI and HDPE cladded with minimum Thkness of 3 mm.  </t>
    </r>
  </si>
  <si>
    <r>
      <t xml:space="preserve">Supply &amp; laying, testing &amp; commissioning </t>
    </r>
    <r>
      <rPr>
        <b/>
        <sz val="12"/>
        <rFont val="Calibri"/>
        <family val="2"/>
      </rPr>
      <t>mild steel "C" class</t>
    </r>
    <r>
      <rPr>
        <sz val="12"/>
        <rFont val="Calibri"/>
        <family val="2"/>
      </rPr>
      <t xml:space="preserve"> pipe of size as mentioned below on exposed surface/underground with fabrication of bends,k tee, reducers, (brick masonry block &amp; wooden support for underground/MS C channel/angle-clamp &amp; wooden support for exposed sufrace) alongwith priming coat of steel primer as per standard specification.</t>
    </r>
  </si>
  <si>
    <r>
      <t xml:space="preserve">Supplying &amp; fixing, </t>
    </r>
    <r>
      <rPr>
        <b/>
        <sz val="12"/>
        <rFont val="Calibri"/>
        <family val="2"/>
      </rPr>
      <t>insulation on existing  pipe</t>
    </r>
    <r>
      <rPr>
        <sz val="12"/>
        <rFont val="Calibri"/>
        <family val="2"/>
      </rPr>
      <t xml:space="preserve"> on exposed surface / underground of following sizes  with 50 mm thick thermocole ( polystrene) pipe section alongwith hessian cloth, wiremesh, bitumen, &amp; cement - sand plaster, painting two or more coat to give even shade after applying one coat of ordinary paint etc complete as required. </t>
    </r>
  </si>
  <si>
    <r>
      <t xml:space="preserve">Providing and fixing </t>
    </r>
    <r>
      <rPr>
        <b/>
        <sz val="12"/>
        <rFont val="Calibri"/>
        <family val="2"/>
      </rPr>
      <t xml:space="preserve">Aluminium cladding </t>
    </r>
    <r>
      <rPr>
        <sz val="12"/>
        <rFont val="Calibri"/>
        <family val="2"/>
      </rPr>
      <t>made of 26 swg thick aluminium sheet i/c bend, reducer, tee, cap end etc complete as required.</t>
    </r>
  </si>
  <si>
    <r>
      <t xml:space="preserve">Supply &amp; fixing of </t>
    </r>
    <r>
      <rPr>
        <b/>
        <sz val="12"/>
        <rFont val="Calibri"/>
        <family val="2"/>
      </rPr>
      <t xml:space="preserve">copper piping 5/8" or 1/4"  with 19 mm thick </t>
    </r>
    <r>
      <rPr>
        <sz val="12"/>
        <rFont val="Calibri"/>
        <family val="2"/>
      </rPr>
      <t>nitral insulation on surface / recessed with flair nut, clamps etc.  complete as reqd.</t>
    </r>
  </si>
  <si>
    <r>
      <t xml:space="preserve">Making a brick </t>
    </r>
    <r>
      <rPr>
        <b/>
        <sz val="12"/>
        <rFont val="Calibri"/>
        <family val="2"/>
      </rPr>
      <t>masonary chambers</t>
    </r>
    <r>
      <rPr>
        <sz val="12"/>
        <rFont val="Calibri"/>
        <family val="2"/>
      </rPr>
      <t xml:space="preserve"> 1.50 x1.00 x1.20 mtrs deep in side with first class designation brick work in cement mortar 1:6 coarse sand with frame of angle iron 35mmx35mm x6mm with top cover 2mm thick ms sheet fixed with top of the slab with handle and locking arrangement as per standard specifications.</t>
    </r>
  </si>
  <si>
    <r>
      <t xml:space="preserve">Supplying, fixing, testing and commissioning of  </t>
    </r>
    <r>
      <rPr>
        <b/>
        <sz val="12"/>
        <rFont val="Calibri"/>
        <family val="2"/>
      </rPr>
      <t>Stainless Steel ball valve</t>
    </r>
    <r>
      <rPr>
        <sz val="12"/>
        <rFont val="Calibri"/>
        <family val="2"/>
      </rPr>
      <t xml:space="preserve"> of following size  with compatible to proportioning Copper/MS  pipe  i/c all necessary accessories, socket ,nipple, port /hangers, including old dismantling if any complete as reqd. </t>
    </r>
    <r>
      <rPr>
        <b/>
        <sz val="12"/>
        <rFont val="Calibri"/>
        <family val="2"/>
      </rPr>
      <t xml:space="preserve">Make Sant  or equivelant. </t>
    </r>
  </si>
  <si>
    <r>
      <t xml:space="preserve">Providing &amp; fixing o </t>
    </r>
    <r>
      <rPr>
        <b/>
        <sz val="12"/>
        <rFont val="Calibri"/>
        <family val="2"/>
      </rPr>
      <t>brass ball valve with Y-strainer</t>
    </r>
    <r>
      <rPr>
        <sz val="12"/>
        <rFont val="Calibri"/>
        <family val="2"/>
      </rPr>
      <t xml:space="preserve"> of following size with compatible to proportioning Copper/MS pipe i/c all necessary support/hangers &amp; dismantling old if any complete as reqd. Make Sant </t>
    </r>
    <r>
      <rPr>
        <b/>
        <sz val="12"/>
        <rFont val="Calibri"/>
        <family val="2"/>
      </rPr>
      <t>model no FBV - 4</t>
    </r>
    <r>
      <rPr>
        <sz val="12"/>
        <rFont val="Calibri"/>
        <family val="2"/>
      </rPr>
      <t xml:space="preserve"> or equivelant. </t>
    </r>
  </si>
  <si>
    <r>
      <t>Supply &amp; installation of</t>
    </r>
    <r>
      <rPr>
        <b/>
        <sz val="12"/>
        <rFont val="Calibri"/>
        <family val="2"/>
      </rPr>
      <t xml:space="preserve"> DLP trunking 105 x 50 mm </t>
    </r>
    <r>
      <rPr>
        <sz val="12"/>
        <rFont val="Calibri"/>
        <family val="2"/>
      </rPr>
      <t>and accessories plastic trunking without cover  and partitions etc as reqd.</t>
    </r>
  </si>
  <si>
    <r>
      <t xml:space="preserve">Cutting, dismantling and </t>
    </r>
    <r>
      <rPr>
        <b/>
        <sz val="12"/>
        <rFont val="Calibri"/>
        <family val="2"/>
      </rPr>
      <t>removing old damaged/defective insulation and making the same</t>
    </r>
    <r>
      <rPr>
        <sz val="12"/>
        <rFont val="Calibri"/>
        <family val="2"/>
      </rPr>
      <t xml:space="preserve"> of thermocole insulation (i.e.- hessian cloth, wire mesh, send, cement, plaster) from chilled water pipe line of following size, cleaning of pipe and shifting  the waste material up to desired location as reqd.</t>
    </r>
  </si>
  <si>
    <t>MS Pipe dia.       Min. Puf Thk.        Min. Thk of HDPE Cladding</t>
  </si>
  <si>
    <t>Contract No:  12/AC/2021/89 dated 12.07.2021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</si>
</sst>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0"/>
      <name val="Helv"/>
      <family val="0"/>
    </font>
    <font>
      <sz val="12"/>
      <name val="Calibri"/>
      <family val="2"/>
    </font>
    <font>
      <sz val="12"/>
      <name val="Courier New"/>
      <family val="3"/>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5"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64" fontId="70"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1" fillId="33" borderId="11" xfId="64"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6" fillId="0" borderId="13" xfId="0" applyFont="1" applyFill="1" applyBorder="1" applyAlignment="1">
      <alignment horizontal="center" vertical="top"/>
    </xf>
    <xf numFmtId="0" fontId="16" fillId="0" borderId="13" xfId="0" applyFont="1" applyFill="1" applyBorder="1" applyAlignment="1">
      <alignment horizontal="justify" vertical="top"/>
    </xf>
    <xf numFmtId="0" fontId="17" fillId="0" borderId="13" xfId="58" applyNumberFormat="1" applyFont="1" applyFill="1" applyBorder="1" applyAlignment="1">
      <alignment horizontal="left" wrapText="1" readingOrder="1"/>
      <protection/>
    </xf>
    <xf numFmtId="0" fontId="18" fillId="0" borderId="13" xfId="0" applyFont="1" applyFill="1" applyBorder="1" applyAlignment="1">
      <alignment horizontal="justify" vertical="top"/>
    </xf>
    <xf numFmtId="0" fontId="16" fillId="0" borderId="13" xfId="60" applyFont="1" applyFill="1" applyBorder="1" applyAlignment="1">
      <alignment horizontal="justify" vertical="top"/>
      <protection/>
    </xf>
    <xf numFmtId="0" fontId="16" fillId="0" borderId="13" xfId="0" applyFont="1" applyFill="1" applyBorder="1" applyAlignment="1">
      <alignment horizontal="justify" vertical="top" wrapText="1"/>
    </xf>
    <xf numFmtId="0" fontId="16" fillId="0" borderId="13" xfId="0" applyFont="1" applyFill="1" applyBorder="1" applyAlignment="1" applyProtection="1">
      <alignment horizontal="center" vertical="top"/>
      <protection locked="0"/>
    </xf>
    <xf numFmtId="2" fontId="16" fillId="0" borderId="13" xfId="0" applyNumberFormat="1" applyFont="1" applyFill="1" applyBorder="1" applyAlignment="1" applyProtection="1">
      <alignment horizontal="center" vertical="top"/>
      <protection locked="0"/>
    </xf>
    <xf numFmtId="0" fontId="16" fillId="0" borderId="13" xfId="48" applyFont="1" applyFill="1" applyBorder="1" applyAlignment="1">
      <alignment horizontal="center" vertical="top"/>
    </xf>
    <xf numFmtId="0" fontId="16" fillId="0" borderId="13" xfId="48" applyFont="1" applyFill="1" applyBorder="1" applyAlignment="1">
      <alignment horizontal="justify" vertical="top" wrapText="1"/>
    </xf>
    <xf numFmtId="2" fontId="16" fillId="0" borderId="13" xfId="60" applyNumberFormat="1" applyFont="1" applyFill="1" applyBorder="1" applyAlignment="1">
      <alignment horizontal="center" vertical="top"/>
      <protection/>
    </xf>
    <xf numFmtId="0" fontId="16" fillId="0" borderId="13" xfId="0" applyFont="1" applyFill="1" applyBorder="1" applyAlignment="1" applyProtection="1">
      <alignment horizontal="center" vertical="top"/>
      <protection/>
    </xf>
    <xf numFmtId="1" fontId="16" fillId="0" borderId="13" xfId="0" applyNumberFormat="1" applyFont="1" applyFill="1" applyBorder="1" applyAlignment="1" applyProtection="1">
      <alignment horizontal="center" vertical="top" wrapText="1"/>
      <protection/>
    </xf>
    <xf numFmtId="0" fontId="16" fillId="0" borderId="13" xfId="0" applyNumberFormat="1" applyFont="1" applyFill="1" applyBorder="1" applyAlignment="1">
      <alignment horizontal="justify" vertical="top" wrapText="1"/>
    </xf>
    <xf numFmtId="0" fontId="16" fillId="0" borderId="13" xfId="60" applyFont="1" applyFill="1" applyBorder="1" applyAlignment="1">
      <alignment horizontal="justify" vertical="top" wrapText="1"/>
      <protection/>
    </xf>
    <xf numFmtId="1" fontId="16" fillId="0" borderId="13" xfId="0" applyNumberFormat="1" applyFont="1" applyFill="1" applyBorder="1" applyAlignment="1">
      <alignment horizontal="center" vertical="top" wrapText="1"/>
    </xf>
    <xf numFmtId="2" fontId="16" fillId="0" borderId="13" xfId="0" applyNumberFormat="1" applyFont="1" applyFill="1" applyBorder="1" applyAlignment="1">
      <alignment horizontal="center" vertical="top"/>
    </xf>
    <xf numFmtId="1" fontId="16" fillId="0" borderId="13" xfId="0" applyNumberFormat="1" applyFont="1" applyFill="1" applyBorder="1" applyAlignment="1" applyProtection="1">
      <alignment horizontal="center" vertical="top"/>
      <protection locked="0"/>
    </xf>
    <xf numFmtId="1" fontId="16" fillId="0" borderId="13" xfId="48"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2"/>
  <sheetViews>
    <sheetView showGridLines="0" zoomScalePageLayoutView="0" workbookViewId="0" topLeftCell="A8">
      <selection activeCell="M17" sqref="M17"/>
    </sheetView>
  </sheetViews>
  <sheetFormatPr defaultColWidth="9.140625" defaultRowHeight="15"/>
  <cols>
    <col min="1" max="1" width="15.421875" style="56" customWidth="1"/>
    <col min="2" max="2" width="47.8515625" style="56" customWidth="1"/>
    <col min="3" max="3" width="11.140625" style="56" hidden="1" customWidth="1"/>
    <col min="4" max="4" width="9.8515625" style="56" customWidth="1"/>
    <col min="5" max="5" width="9.421875" style="56" customWidth="1"/>
    <col min="6" max="6" width="14.421875" style="56" hidden="1" customWidth="1"/>
    <col min="7" max="7" width="14.140625" style="56" hidden="1" customWidth="1"/>
    <col min="8" max="9" width="12.140625" style="56" hidden="1" customWidth="1"/>
    <col min="10" max="10" width="9.00390625" style="56" hidden="1" customWidth="1"/>
    <col min="11" max="11" width="19.57421875" style="56" hidden="1" customWidth="1"/>
    <col min="12" max="12" width="14.28125" style="56" hidden="1" customWidth="1"/>
    <col min="13" max="13" width="19.00390625" style="56" customWidth="1"/>
    <col min="14" max="14" width="15.28125" style="57" hidden="1" customWidth="1"/>
    <col min="15" max="15" width="14.28125" style="56" hidden="1" customWidth="1"/>
    <col min="16" max="16" width="17.28125" style="56" hidden="1" customWidth="1"/>
    <col min="17" max="17" width="18.421875" style="56" hidden="1" customWidth="1"/>
    <col min="18" max="18" width="17.421875" style="56" hidden="1" customWidth="1"/>
    <col min="19" max="19" width="14.7109375" style="56" hidden="1" customWidth="1"/>
    <col min="20" max="20" width="14.8515625" style="56" hidden="1" customWidth="1"/>
    <col min="21" max="21" width="16.421875" style="56" hidden="1" customWidth="1"/>
    <col min="22" max="22" width="13.00390625" style="56" hidden="1" customWidth="1"/>
    <col min="23" max="51" width="9.140625" style="56" hidden="1" customWidth="1"/>
    <col min="52" max="52" width="10.28125" style="56" hidden="1" customWidth="1"/>
    <col min="53" max="53" width="20.28125" style="56" customWidth="1"/>
    <col min="54" max="54" width="18.8515625" style="56" hidden="1" customWidth="1"/>
    <col min="55" max="55" width="43.57421875" style="56" customWidth="1"/>
    <col min="56" max="238" width="9.140625" style="56" customWidth="1"/>
    <col min="239" max="243" width="9.140625" style="58" customWidth="1"/>
    <col min="244" max="16384" width="9.140625" style="56"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62" t="s">
        <v>5</v>
      </c>
      <c r="D2" s="6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55</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56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169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51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141.75">
      <c r="A13" s="67">
        <v>1</v>
      </c>
      <c r="B13" s="68" t="s">
        <v>57</v>
      </c>
      <c r="C13" s="69" t="s">
        <v>100</v>
      </c>
      <c r="D13" s="67"/>
      <c r="E13" s="67"/>
      <c r="F13" s="19"/>
      <c r="G13" s="20"/>
      <c r="H13" s="20"/>
      <c r="I13" s="19"/>
      <c r="J13" s="21"/>
      <c r="K13" s="22"/>
      <c r="L13" s="22"/>
      <c r="M13" s="23"/>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9"/>
      <c r="IE13" s="31">
        <v>1</v>
      </c>
      <c r="IF13" s="31" t="s">
        <v>34</v>
      </c>
      <c r="IG13" s="31" t="s">
        <v>35</v>
      </c>
      <c r="IH13" s="31">
        <v>10</v>
      </c>
      <c r="II13" s="31" t="s">
        <v>36</v>
      </c>
    </row>
    <row r="14" spans="1:243" s="30" customFormat="1" ht="15.75">
      <c r="A14" s="67">
        <v>1.01</v>
      </c>
      <c r="B14" s="68" t="s">
        <v>58</v>
      </c>
      <c r="C14" s="69" t="s">
        <v>101</v>
      </c>
      <c r="D14" s="67">
        <v>4</v>
      </c>
      <c r="E14" s="67" t="s">
        <v>92</v>
      </c>
      <c r="F14" s="66">
        <v>100</v>
      </c>
      <c r="G14" s="32"/>
      <c r="H14" s="20"/>
      <c r="I14" s="19" t="s">
        <v>38</v>
      </c>
      <c r="J14" s="21">
        <f>IF(I14="Less(-)",-1,1)</f>
        <v>1</v>
      </c>
      <c r="K14" s="22" t="s">
        <v>48</v>
      </c>
      <c r="L14" s="22" t="s">
        <v>7</v>
      </c>
      <c r="M14" s="65"/>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3">
        <f>total_amount_ba($B$2,$D$2,D14,F14,J14,K14,M14)</f>
        <v>0</v>
      </c>
      <c r="BB14" s="63">
        <f>BA14+SUM(N14:AZ14)</f>
        <v>0</v>
      </c>
      <c r="BC14" s="29" t="str">
        <f>SpellNumber(L14,BB14)</f>
        <v>INR Zero Only</v>
      </c>
      <c r="IE14" s="31">
        <v>1.01</v>
      </c>
      <c r="IF14" s="31" t="s">
        <v>39</v>
      </c>
      <c r="IG14" s="31" t="s">
        <v>35</v>
      </c>
      <c r="IH14" s="31">
        <v>123.223</v>
      </c>
      <c r="II14" s="31" t="s">
        <v>37</v>
      </c>
    </row>
    <row r="15" spans="1:243" s="30" customFormat="1" ht="15.75">
      <c r="A15" s="67">
        <v>1.02</v>
      </c>
      <c r="B15" s="68" t="s">
        <v>59</v>
      </c>
      <c r="C15" s="69" t="s">
        <v>102</v>
      </c>
      <c r="D15" s="67">
        <v>10</v>
      </c>
      <c r="E15" s="67" t="s">
        <v>92</v>
      </c>
      <c r="F15" s="66">
        <v>100</v>
      </c>
      <c r="G15" s="32"/>
      <c r="H15" s="32"/>
      <c r="I15" s="19" t="s">
        <v>38</v>
      </c>
      <c r="J15" s="21">
        <f aca="true" t="shared" si="0" ref="J15:J27">IF(I15="Less(-)",-1,1)</f>
        <v>1</v>
      </c>
      <c r="K15" s="22" t="s">
        <v>48</v>
      </c>
      <c r="L15" s="22" t="s">
        <v>7</v>
      </c>
      <c r="M15" s="65"/>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3">
        <f aca="true" t="shared" si="1" ref="BA15:BA27">total_amount_ba($B$2,$D$2,D15,F15,J15,K15,M15)</f>
        <v>0</v>
      </c>
      <c r="BB15" s="63">
        <f aca="true" t="shared" si="2" ref="BB15:BB27">BA15+SUM(N15:AZ15)</f>
        <v>0</v>
      </c>
      <c r="BC15" s="29" t="str">
        <f aca="true" t="shared" si="3" ref="BC15:BC27">SpellNumber(L15,BB15)</f>
        <v>INR Zero Only</v>
      </c>
      <c r="IE15" s="31">
        <v>1.02</v>
      </c>
      <c r="IF15" s="31" t="s">
        <v>40</v>
      </c>
      <c r="IG15" s="31" t="s">
        <v>41</v>
      </c>
      <c r="IH15" s="31">
        <v>213</v>
      </c>
      <c r="II15" s="31" t="s">
        <v>37</v>
      </c>
    </row>
    <row r="16" spans="1:243" s="30" customFormat="1" ht="15.75">
      <c r="A16" s="67">
        <v>1.03</v>
      </c>
      <c r="B16" s="68" t="s">
        <v>60</v>
      </c>
      <c r="C16" s="69" t="s">
        <v>103</v>
      </c>
      <c r="D16" s="67">
        <v>8</v>
      </c>
      <c r="E16" s="67" t="s">
        <v>92</v>
      </c>
      <c r="F16" s="66">
        <v>10</v>
      </c>
      <c r="G16" s="32"/>
      <c r="H16" s="32"/>
      <c r="I16" s="19" t="s">
        <v>38</v>
      </c>
      <c r="J16" s="21">
        <f t="shared" si="0"/>
        <v>1</v>
      </c>
      <c r="K16" s="22" t="s">
        <v>48</v>
      </c>
      <c r="L16" s="22" t="s">
        <v>7</v>
      </c>
      <c r="M16" s="65"/>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3">
        <f t="shared" si="1"/>
        <v>0</v>
      </c>
      <c r="BB16" s="63">
        <f t="shared" si="2"/>
        <v>0</v>
      </c>
      <c r="BC16" s="29" t="str">
        <f t="shared" si="3"/>
        <v>INR Zero Only</v>
      </c>
      <c r="IE16" s="31">
        <v>2</v>
      </c>
      <c r="IF16" s="31" t="s">
        <v>34</v>
      </c>
      <c r="IG16" s="31" t="s">
        <v>42</v>
      </c>
      <c r="IH16" s="31">
        <v>10</v>
      </c>
      <c r="II16" s="31" t="s">
        <v>37</v>
      </c>
    </row>
    <row r="17" spans="1:243" s="30" customFormat="1" ht="63">
      <c r="A17" s="67">
        <v>2</v>
      </c>
      <c r="B17" s="68" t="s">
        <v>156</v>
      </c>
      <c r="C17" s="69" t="s">
        <v>104</v>
      </c>
      <c r="D17" s="67">
        <v>22</v>
      </c>
      <c r="E17" s="67" t="s">
        <v>92</v>
      </c>
      <c r="F17" s="66">
        <v>10</v>
      </c>
      <c r="G17" s="32"/>
      <c r="H17" s="32"/>
      <c r="I17" s="19" t="s">
        <v>38</v>
      </c>
      <c r="J17" s="21">
        <f t="shared" si="0"/>
        <v>1</v>
      </c>
      <c r="K17" s="22" t="s">
        <v>48</v>
      </c>
      <c r="L17" s="22" t="s">
        <v>7</v>
      </c>
      <c r="M17" s="65"/>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3">
        <f t="shared" si="1"/>
        <v>0</v>
      </c>
      <c r="BB17" s="63">
        <f t="shared" si="2"/>
        <v>0</v>
      </c>
      <c r="BC17" s="29" t="str">
        <f t="shared" si="3"/>
        <v>INR Zero Only</v>
      </c>
      <c r="IE17" s="31">
        <v>3</v>
      </c>
      <c r="IF17" s="31" t="s">
        <v>43</v>
      </c>
      <c r="IG17" s="31" t="s">
        <v>44</v>
      </c>
      <c r="IH17" s="31">
        <v>10</v>
      </c>
      <c r="II17" s="31" t="s">
        <v>37</v>
      </c>
    </row>
    <row r="18" spans="1:243" s="30" customFormat="1" ht="157.5">
      <c r="A18" s="67">
        <v>3</v>
      </c>
      <c r="B18" s="68" t="s">
        <v>157</v>
      </c>
      <c r="C18" s="69" t="s">
        <v>105</v>
      </c>
      <c r="D18" s="67"/>
      <c r="E18" s="67"/>
      <c r="F18" s="19"/>
      <c r="G18" s="20"/>
      <c r="H18" s="20"/>
      <c r="I18" s="19"/>
      <c r="J18" s="21"/>
      <c r="K18" s="22"/>
      <c r="L18" s="22"/>
      <c r="M18" s="23"/>
      <c r="N18" s="24"/>
      <c r="O18" s="24"/>
      <c r="P18" s="25"/>
      <c r="Q18" s="24"/>
      <c r="R18" s="24"/>
      <c r="S18" s="26"/>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7"/>
      <c r="BB18" s="28"/>
      <c r="BC18" s="29"/>
      <c r="IE18" s="31">
        <v>1.01</v>
      </c>
      <c r="IF18" s="31" t="s">
        <v>39</v>
      </c>
      <c r="IG18" s="31" t="s">
        <v>35</v>
      </c>
      <c r="IH18" s="31">
        <v>123.223</v>
      </c>
      <c r="II18" s="31" t="s">
        <v>37</v>
      </c>
    </row>
    <row r="19" spans="1:243" s="30" customFormat="1" ht="15.75">
      <c r="A19" s="67">
        <v>3.01</v>
      </c>
      <c r="B19" s="68" t="s">
        <v>61</v>
      </c>
      <c r="C19" s="69" t="s">
        <v>106</v>
      </c>
      <c r="D19" s="67">
        <v>2</v>
      </c>
      <c r="E19" s="67" t="s">
        <v>37</v>
      </c>
      <c r="F19" s="66">
        <v>10</v>
      </c>
      <c r="G19" s="32"/>
      <c r="H19" s="32"/>
      <c r="I19" s="19" t="s">
        <v>38</v>
      </c>
      <c r="J19" s="21">
        <f t="shared" si="0"/>
        <v>1</v>
      </c>
      <c r="K19" s="22" t="s">
        <v>48</v>
      </c>
      <c r="L19" s="22" t="s">
        <v>7</v>
      </c>
      <c r="M19" s="65"/>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3">
        <f t="shared" si="1"/>
        <v>0</v>
      </c>
      <c r="BB19" s="63">
        <f t="shared" si="2"/>
        <v>0</v>
      </c>
      <c r="BC19" s="29" t="str">
        <f t="shared" si="3"/>
        <v>INR Zero Only</v>
      </c>
      <c r="IE19" s="31">
        <v>1.02</v>
      </c>
      <c r="IF19" s="31" t="s">
        <v>40</v>
      </c>
      <c r="IG19" s="31" t="s">
        <v>41</v>
      </c>
      <c r="IH19" s="31">
        <v>213</v>
      </c>
      <c r="II19" s="31" t="s">
        <v>37</v>
      </c>
    </row>
    <row r="20" spans="1:243" s="30" customFormat="1" ht="15.75">
      <c r="A20" s="67">
        <v>3.02</v>
      </c>
      <c r="B20" s="68" t="s">
        <v>62</v>
      </c>
      <c r="C20" s="69" t="s">
        <v>107</v>
      </c>
      <c r="D20" s="67">
        <v>2</v>
      </c>
      <c r="E20" s="67" t="s">
        <v>37</v>
      </c>
      <c r="F20" s="66">
        <v>10</v>
      </c>
      <c r="G20" s="32"/>
      <c r="H20" s="32"/>
      <c r="I20" s="19" t="s">
        <v>38</v>
      </c>
      <c r="J20" s="21">
        <f t="shared" si="0"/>
        <v>1</v>
      </c>
      <c r="K20" s="22" t="s">
        <v>48</v>
      </c>
      <c r="L20" s="22" t="s">
        <v>7</v>
      </c>
      <c r="M20" s="65"/>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3">
        <f t="shared" si="1"/>
        <v>0</v>
      </c>
      <c r="BB20" s="63">
        <f t="shared" si="2"/>
        <v>0</v>
      </c>
      <c r="BC20" s="29" t="str">
        <f t="shared" si="3"/>
        <v>INR Zero Only</v>
      </c>
      <c r="IE20" s="31">
        <v>2</v>
      </c>
      <c r="IF20" s="31" t="s">
        <v>34</v>
      </c>
      <c r="IG20" s="31" t="s">
        <v>42</v>
      </c>
      <c r="IH20" s="31">
        <v>10</v>
      </c>
      <c r="II20" s="31" t="s">
        <v>37</v>
      </c>
    </row>
    <row r="21" spans="1:243" s="30" customFormat="1" ht="15.75">
      <c r="A21" s="67">
        <v>3.03</v>
      </c>
      <c r="B21" s="68" t="s">
        <v>63</v>
      </c>
      <c r="C21" s="69" t="s">
        <v>108</v>
      </c>
      <c r="D21" s="67">
        <v>12</v>
      </c>
      <c r="E21" s="67" t="s">
        <v>37</v>
      </c>
      <c r="F21" s="66">
        <v>10</v>
      </c>
      <c r="G21" s="32"/>
      <c r="H21" s="32"/>
      <c r="I21" s="19" t="s">
        <v>38</v>
      </c>
      <c r="J21" s="21">
        <f t="shared" si="0"/>
        <v>1</v>
      </c>
      <c r="K21" s="22" t="s">
        <v>48</v>
      </c>
      <c r="L21" s="22" t="s">
        <v>7</v>
      </c>
      <c r="M21" s="65"/>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3">
        <f t="shared" si="1"/>
        <v>0</v>
      </c>
      <c r="BB21" s="63">
        <f t="shared" si="2"/>
        <v>0</v>
      </c>
      <c r="BC21" s="29" t="str">
        <f t="shared" si="3"/>
        <v>INR Zero Only</v>
      </c>
      <c r="IE21" s="31">
        <v>3</v>
      </c>
      <c r="IF21" s="31" t="s">
        <v>43</v>
      </c>
      <c r="IG21" s="31" t="s">
        <v>44</v>
      </c>
      <c r="IH21" s="31">
        <v>10</v>
      </c>
      <c r="II21" s="31" t="s">
        <v>37</v>
      </c>
    </row>
    <row r="22" spans="1:243" s="30" customFormat="1" ht="189">
      <c r="A22" s="67">
        <v>4</v>
      </c>
      <c r="B22" s="68" t="s">
        <v>158</v>
      </c>
      <c r="C22" s="69" t="s">
        <v>109</v>
      </c>
      <c r="D22" s="67"/>
      <c r="E22" s="67"/>
      <c r="F22" s="19"/>
      <c r="G22" s="20"/>
      <c r="H22" s="20"/>
      <c r="I22" s="19"/>
      <c r="J22" s="21"/>
      <c r="K22" s="22"/>
      <c r="L22" s="22"/>
      <c r="M22" s="23"/>
      <c r="N22" s="24"/>
      <c r="O22" s="24"/>
      <c r="P22" s="25"/>
      <c r="Q22" s="24"/>
      <c r="R22" s="24"/>
      <c r="S22" s="26"/>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7"/>
      <c r="BB22" s="28"/>
      <c r="BC22" s="29"/>
      <c r="IE22" s="31">
        <v>1.01</v>
      </c>
      <c r="IF22" s="31" t="s">
        <v>39</v>
      </c>
      <c r="IG22" s="31" t="s">
        <v>35</v>
      </c>
      <c r="IH22" s="31">
        <v>123.223</v>
      </c>
      <c r="II22" s="31" t="s">
        <v>37</v>
      </c>
    </row>
    <row r="23" spans="1:243" s="30" customFormat="1" ht="31.5">
      <c r="A23" s="67">
        <v>4.01</v>
      </c>
      <c r="B23" s="70" t="s">
        <v>168</v>
      </c>
      <c r="C23" s="69" t="s">
        <v>110</v>
      </c>
      <c r="D23" s="67"/>
      <c r="E23" s="67"/>
      <c r="F23" s="19"/>
      <c r="G23" s="20"/>
      <c r="H23" s="20"/>
      <c r="I23" s="19"/>
      <c r="J23" s="21"/>
      <c r="K23" s="22"/>
      <c r="L23" s="22"/>
      <c r="M23" s="23"/>
      <c r="N23" s="24"/>
      <c r="O23" s="24"/>
      <c r="P23" s="25"/>
      <c r="Q23" s="24"/>
      <c r="R23" s="24"/>
      <c r="S23" s="26"/>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7"/>
      <c r="BB23" s="28"/>
      <c r="BC23" s="29"/>
      <c r="IE23" s="31">
        <v>1.02</v>
      </c>
      <c r="IF23" s="31" t="s">
        <v>40</v>
      </c>
      <c r="IG23" s="31" t="s">
        <v>41</v>
      </c>
      <c r="IH23" s="31">
        <v>213</v>
      </c>
      <c r="II23" s="31" t="s">
        <v>37</v>
      </c>
    </row>
    <row r="24" spans="1:243" s="30" customFormat="1" ht="31.5">
      <c r="A24" s="67">
        <v>4.02</v>
      </c>
      <c r="B24" s="68" t="s">
        <v>64</v>
      </c>
      <c r="C24" s="69" t="s">
        <v>111</v>
      </c>
      <c r="D24" s="67">
        <v>85</v>
      </c>
      <c r="E24" s="67" t="s">
        <v>93</v>
      </c>
      <c r="F24" s="66">
        <v>100</v>
      </c>
      <c r="G24" s="32"/>
      <c r="H24" s="32"/>
      <c r="I24" s="19" t="s">
        <v>38</v>
      </c>
      <c r="J24" s="21">
        <f t="shared" si="0"/>
        <v>1</v>
      </c>
      <c r="K24" s="22" t="s">
        <v>48</v>
      </c>
      <c r="L24" s="22" t="s">
        <v>7</v>
      </c>
      <c r="M24" s="65"/>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3">
        <f t="shared" si="1"/>
        <v>0</v>
      </c>
      <c r="BB24" s="63">
        <f t="shared" si="2"/>
        <v>0</v>
      </c>
      <c r="BC24" s="29" t="str">
        <f t="shared" si="3"/>
        <v>INR Zero Only</v>
      </c>
      <c r="IE24" s="31">
        <v>1.02</v>
      </c>
      <c r="IF24" s="31" t="s">
        <v>40</v>
      </c>
      <c r="IG24" s="31" t="s">
        <v>41</v>
      </c>
      <c r="IH24" s="31">
        <v>213</v>
      </c>
      <c r="II24" s="31" t="s">
        <v>37</v>
      </c>
    </row>
    <row r="25" spans="1:243" s="30" customFormat="1" ht="31.5">
      <c r="A25" s="67">
        <v>4.03</v>
      </c>
      <c r="B25" s="68" t="s">
        <v>65</v>
      </c>
      <c r="C25" s="69" t="s">
        <v>112</v>
      </c>
      <c r="D25" s="67">
        <v>20</v>
      </c>
      <c r="E25" s="67" t="s">
        <v>93</v>
      </c>
      <c r="F25" s="66">
        <v>10</v>
      </c>
      <c r="G25" s="32"/>
      <c r="H25" s="32"/>
      <c r="I25" s="19" t="s">
        <v>38</v>
      </c>
      <c r="J25" s="21">
        <f t="shared" si="0"/>
        <v>1</v>
      </c>
      <c r="K25" s="22" t="s">
        <v>48</v>
      </c>
      <c r="L25" s="22" t="s">
        <v>7</v>
      </c>
      <c r="M25" s="65"/>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3">
        <f t="shared" si="1"/>
        <v>0</v>
      </c>
      <c r="BB25" s="63">
        <f t="shared" si="2"/>
        <v>0</v>
      </c>
      <c r="BC25" s="29" t="str">
        <f t="shared" si="3"/>
        <v>INR Zero Only</v>
      </c>
      <c r="IE25" s="31">
        <v>2</v>
      </c>
      <c r="IF25" s="31" t="s">
        <v>34</v>
      </c>
      <c r="IG25" s="31" t="s">
        <v>42</v>
      </c>
      <c r="IH25" s="31">
        <v>10</v>
      </c>
      <c r="II25" s="31" t="s">
        <v>37</v>
      </c>
    </row>
    <row r="26" spans="1:243" s="30" customFormat="1" ht="31.5">
      <c r="A26" s="67">
        <v>4.04</v>
      </c>
      <c r="B26" s="68" t="s">
        <v>66</v>
      </c>
      <c r="C26" s="69" t="s">
        <v>113</v>
      </c>
      <c r="D26" s="67">
        <v>40</v>
      </c>
      <c r="E26" s="67" t="s">
        <v>93</v>
      </c>
      <c r="F26" s="66">
        <v>10</v>
      </c>
      <c r="G26" s="32"/>
      <c r="H26" s="32"/>
      <c r="I26" s="19" t="s">
        <v>38</v>
      </c>
      <c r="J26" s="21">
        <f t="shared" si="0"/>
        <v>1</v>
      </c>
      <c r="K26" s="22" t="s">
        <v>48</v>
      </c>
      <c r="L26" s="22" t="s">
        <v>7</v>
      </c>
      <c r="M26" s="65"/>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3">
        <f t="shared" si="1"/>
        <v>0</v>
      </c>
      <c r="BB26" s="63">
        <f t="shared" si="2"/>
        <v>0</v>
      </c>
      <c r="BC26" s="29" t="str">
        <f t="shared" si="3"/>
        <v>INR Zero Only</v>
      </c>
      <c r="IE26" s="31">
        <v>3</v>
      </c>
      <c r="IF26" s="31" t="s">
        <v>43</v>
      </c>
      <c r="IG26" s="31" t="s">
        <v>44</v>
      </c>
      <c r="IH26" s="31">
        <v>10</v>
      </c>
      <c r="II26" s="31" t="s">
        <v>37</v>
      </c>
    </row>
    <row r="27" spans="1:243" s="30" customFormat="1" ht="31.5">
      <c r="A27" s="67">
        <v>4.05</v>
      </c>
      <c r="B27" s="68" t="s">
        <v>67</v>
      </c>
      <c r="C27" s="69" t="s">
        <v>114</v>
      </c>
      <c r="D27" s="67">
        <v>40</v>
      </c>
      <c r="E27" s="67" t="s">
        <v>93</v>
      </c>
      <c r="F27" s="66">
        <v>10</v>
      </c>
      <c r="G27" s="32"/>
      <c r="H27" s="32"/>
      <c r="I27" s="19" t="s">
        <v>38</v>
      </c>
      <c r="J27" s="21">
        <f t="shared" si="0"/>
        <v>1</v>
      </c>
      <c r="K27" s="22" t="s">
        <v>48</v>
      </c>
      <c r="L27" s="22" t="s">
        <v>7</v>
      </c>
      <c r="M27" s="65"/>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3">
        <f t="shared" si="1"/>
        <v>0</v>
      </c>
      <c r="BB27" s="63">
        <f t="shared" si="2"/>
        <v>0</v>
      </c>
      <c r="BC27" s="29" t="str">
        <f t="shared" si="3"/>
        <v>INR Zero Only</v>
      </c>
      <c r="IE27" s="31">
        <v>1.01</v>
      </c>
      <c r="IF27" s="31" t="s">
        <v>39</v>
      </c>
      <c r="IG27" s="31" t="s">
        <v>35</v>
      </c>
      <c r="IH27" s="31">
        <v>123.223</v>
      </c>
      <c r="II27" s="31" t="s">
        <v>37</v>
      </c>
    </row>
    <row r="28" spans="1:243" s="30" customFormat="1" ht="31.5">
      <c r="A28" s="67">
        <v>4.06</v>
      </c>
      <c r="B28" s="68" t="s">
        <v>68</v>
      </c>
      <c r="C28" s="69" t="s">
        <v>115</v>
      </c>
      <c r="D28" s="67">
        <v>220</v>
      </c>
      <c r="E28" s="67" t="s">
        <v>93</v>
      </c>
      <c r="F28" s="66">
        <v>100</v>
      </c>
      <c r="G28" s="32"/>
      <c r="H28" s="32"/>
      <c r="I28" s="19" t="s">
        <v>38</v>
      </c>
      <c r="J28" s="21">
        <f>IF(I28="Less(-)",-1,1)</f>
        <v>1</v>
      </c>
      <c r="K28" s="22" t="s">
        <v>48</v>
      </c>
      <c r="L28" s="22" t="s">
        <v>7</v>
      </c>
      <c r="M28" s="65"/>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3">
        <f aca="true" t="shared" si="4" ref="BA28:BA40">total_amount_ba($B$2,$D$2,D28,F28,J28,K28,M28)</f>
        <v>0</v>
      </c>
      <c r="BB28" s="63">
        <f aca="true" t="shared" si="5" ref="BB28:BB40">BA28+SUM(N28:AZ28)</f>
        <v>0</v>
      </c>
      <c r="BC28" s="29" t="str">
        <f aca="true" t="shared" si="6" ref="BC28:BC40">SpellNumber(L28,BB28)</f>
        <v>INR Zero Only</v>
      </c>
      <c r="IE28" s="31">
        <v>1.02</v>
      </c>
      <c r="IF28" s="31" t="s">
        <v>40</v>
      </c>
      <c r="IG28" s="31" t="s">
        <v>41</v>
      </c>
      <c r="IH28" s="31">
        <v>213</v>
      </c>
      <c r="II28" s="31" t="s">
        <v>37</v>
      </c>
    </row>
    <row r="29" spans="1:243" s="30" customFormat="1" ht="31.5">
      <c r="A29" s="67">
        <v>4.07</v>
      </c>
      <c r="B29" s="68" t="s">
        <v>69</v>
      </c>
      <c r="C29" s="69" t="s">
        <v>116</v>
      </c>
      <c r="D29" s="67">
        <v>80</v>
      </c>
      <c r="E29" s="67" t="s">
        <v>93</v>
      </c>
      <c r="F29" s="66">
        <v>10</v>
      </c>
      <c r="G29" s="32"/>
      <c r="H29" s="32"/>
      <c r="I29" s="19" t="s">
        <v>38</v>
      </c>
      <c r="J29" s="21">
        <f>IF(I29="Less(-)",-1,1)</f>
        <v>1</v>
      </c>
      <c r="K29" s="22" t="s">
        <v>48</v>
      </c>
      <c r="L29" s="22" t="s">
        <v>7</v>
      </c>
      <c r="M29" s="65"/>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3">
        <f t="shared" si="4"/>
        <v>0</v>
      </c>
      <c r="BB29" s="63">
        <f t="shared" si="5"/>
        <v>0</v>
      </c>
      <c r="BC29" s="29" t="str">
        <f t="shared" si="6"/>
        <v>INR Zero Only</v>
      </c>
      <c r="IE29" s="31">
        <v>2</v>
      </c>
      <c r="IF29" s="31" t="s">
        <v>34</v>
      </c>
      <c r="IG29" s="31" t="s">
        <v>42</v>
      </c>
      <c r="IH29" s="31">
        <v>10</v>
      </c>
      <c r="II29" s="31" t="s">
        <v>37</v>
      </c>
    </row>
    <row r="30" spans="1:243" s="30" customFormat="1" ht="141.75">
      <c r="A30" s="67">
        <v>5</v>
      </c>
      <c r="B30" s="68" t="s">
        <v>159</v>
      </c>
      <c r="C30" s="69" t="s">
        <v>117</v>
      </c>
      <c r="D30" s="67"/>
      <c r="E30" s="67"/>
      <c r="F30" s="19"/>
      <c r="G30" s="20"/>
      <c r="H30" s="20"/>
      <c r="I30" s="19"/>
      <c r="J30" s="21"/>
      <c r="K30" s="22"/>
      <c r="L30" s="22"/>
      <c r="M30" s="23"/>
      <c r="N30" s="24"/>
      <c r="O30" s="24"/>
      <c r="P30" s="25"/>
      <c r="Q30" s="24"/>
      <c r="R30" s="24"/>
      <c r="S30" s="26"/>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7"/>
      <c r="BB30" s="28"/>
      <c r="BC30" s="29"/>
      <c r="IE30" s="31">
        <v>3</v>
      </c>
      <c r="IF30" s="31" t="s">
        <v>43</v>
      </c>
      <c r="IG30" s="31" t="s">
        <v>44</v>
      </c>
      <c r="IH30" s="31">
        <v>10</v>
      </c>
      <c r="II30" s="31" t="s">
        <v>37</v>
      </c>
    </row>
    <row r="31" spans="1:243" s="30" customFormat="1" ht="15.75">
      <c r="A31" s="67">
        <v>5.01</v>
      </c>
      <c r="B31" s="68" t="s">
        <v>70</v>
      </c>
      <c r="C31" s="69" t="s">
        <v>118</v>
      </c>
      <c r="D31" s="67">
        <v>60</v>
      </c>
      <c r="E31" s="67" t="s">
        <v>93</v>
      </c>
      <c r="F31" s="66">
        <v>10</v>
      </c>
      <c r="G31" s="32"/>
      <c r="H31" s="32"/>
      <c r="I31" s="19" t="s">
        <v>38</v>
      </c>
      <c r="J31" s="21">
        <f>IF(I31="Less(-)",-1,1)</f>
        <v>1</v>
      </c>
      <c r="K31" s="22" t="s">
        <v>48</v>
      </c>
      <c r="L31" s="22" t="s">
        <v>7</v>
      </c>
      <c r="M31" s="65"/>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3">
        <f t="shared" si="4"/>
        <v>0</v>
      </c>
      <c r="BB31" s="63">
        <f t="shared" si="5"/>
        <v>0</v>
      </c>
      <c r="BC31" s="29" t="str">
        <f t="shared" si="6"/>
        <v>INR Zero Only</v>
      </c>
      <c r="IE31" s="31">
        <v>1.01</v>
      </c>
      <c r="IF31" s="31" t="s">
        <v>39</v>
      </c>
      <c r="IG31" s="31" t="s">
        <v>35</v>
      </c>
      <c r="IH31" s="31">
        <v>123.223</v>
      </c>
      <c r="II31" s="31" t="s">
        <v>37</v>
      </c>
    </row>
    <row r="32" spans="1:243" s="30" customFormat="1" ht="15.75">
      <c r="A32" s="67">
        <v>5.02</v>
      </c>
      <c r="B32" s="68" t="s">
        <v>71</v>
      </c>
      <c r="C32" s="69" t="s">
        <v>119</v>
      </c>
      <c r="D32" s="67">
        <v>40</v>
      </c>
      <c r="E32" s="67" t="s">
        <v>93</v>
      </c>
      <c r="F32" s="66">
        <v>10</v>
      </c>
      <c r="G32" s="32"/>
      <c r="H32" s="32"/>
      <c r="I32" s="19" t="s">
        <v>38</v>
      </c>
      <c r="J32" s="21">
        <f>IF(I32="Less(-)",-1,1)</f>
        <v>1</v>
      </c>
      <c r="K32" s="22" t="s">
        <v>48</v>
      </c>
      <c r="L32" s="22" t="s">
        <v>7</v>
      </c>
      <c r="M32" s="65"/>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7"/>
      <c r="AV32" s="36"/>
      <c r="AW32" s="36"/>
      <c r="AX32" s="36"/>
      <c r="AY32" s="36"/>
      <c r="AZ32" s="36"/>
      <c r="BA32" s="63">
        <f t="shared" si="4"/>
        <v>0</v>
      </c>
      <c r="BB32" s="63">
        <f t="shared" si="5"/>
        <v>0</v>
      </c>
      <c r="BC32" s="29" t="str">
        <f t="shared" si="6"/>
        <v>INR Zero Only</v>
      </c>
      <c r="IE32" s="31">
        <v>1.02</v>
      </c>
      <c r="IF32" s="31" t="s">
        <v>40</v>
      </c>
      <c r="IG32" s="31" t="s">
        <v>41</v>
      </c>
      <c r="IH32" s="31">
        <v>213</v>
      </c>
      <c r="II32" s="31" t="s">
        <v>37</v>
      </c>
    </row>
    <row r="33" spans="1:243" s="30" customFormat="1" ht="15.75">
      <c r="A33" s="67">
        <v>5.03</v>
      </c>
      <c r="B33" s="68" t="s">
        <v>72</v>
      </c>
      <c r="C33" s="69" t="s">
        <v>120</v>
      </c>
      <c r="D33" s="67">
        <v>240</v>
      </c>
      <c r="E33" s="67" t="s">
        <v>93</v>
      </c>
      <c r="F33" s="66">
        <v>10</v>
      </c>
      <c r="G33" s="32"/>
      <c r="H33" s="32"/>
      <c r="I33" s="19" t="s">
        <v>38</v>
      </c>
      <c r="J33" s="21">
        <f>IF(I33="Less(-)",-1,1)</f>
        <v>1</v>
      </c>
      <c r="K33" s="22" t="s">
        <v>48</v>
      </c>
      <c r="L33" s="22" t="s">
        <v>7</v>
      </c>
      <c r="M33" s="65"/>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3">
        <f t="shared" si="4"/>
        <v>0</v>
      </c>
      <c r="BB33" s="63">
        <f t="shared" si="5"/>
        <v>0</v>
      </c>
      <c r="BC33" s="29" t="str">
        <f t="shared" si="6"/>
        <v>INR Zero Only</v>
      </c>
      <c r="IE33" s="31">
        <v>2</v>
      </c>
      <c r="IF33" s="31" t="s">
        <v>34</v>
      </c>
      <c r="IG33" s="31" t="s">
        <v>42</v>
      </c>
      <c r="IH33" s="31">
        <v>10</v>
      </c>
      <c r="II33" s="31" t="s">
        <v>37</v>
      </c>
    </row>
    <row r="34" spans="1:243" s="30" customFormat="1" ht="126">
      <c r="A34" s="67">
        <v>6</v>
      </c>
      <c r="B34" s="71" t="s">
        <v>160</v>
      </c>
      <c r="C34" s="69" t="s">
        <v>121</v>
      </c>
      <c r="D34" s="67"/>
      <c r="E34" s="67"/>
      <c r="F34" s="19"/>
      <c r="G34" s="20"/>
      <c r="H34" s="20"/>
      <c r="I34" s="19"/>
      <c r="J34" s="21"/>
      <c r="K34" s="22"/>
      <c r="L34" s="22"/>
      <c r="M34" s="23"/>
      <c r="N34" s="24"/>
      <c r="O34" s="24"/>
      <c r="P34" s="25"/>
      <c r="Q34" s="24"/>
      <c r="R34" s="24"/>
      <c r="S34" s="26"/>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7"/>
      <c r="BB34" s="28"/>
      <c r="BC34" s="29"/>
      <c r="IE34" s="31">
        <v>3</v>
      </c>
      <c r="IF34" s="31" t="s">
        <v>43</v>
      </c>
      <c r="IG34" s="31" t="s">
        <v>44</v>
      </c>
      <c r="IH34" s="31">
        <v>10</v>
      </c>
      <c r="II34" s="31" t="s">
        <v>37</v>
      </c>
    </row>
    <row r="35" spans="1:243" s="30" customFormat="1" ht="15.75">
      <c r="A35" s="67">
        <v>6.01</v>
      </c>
      <c r="B35" s="71" t="s">
        <v>70</v>
      </c>
      <c r="C35" s="69" t="s">
        <v>122</v>
      </c>
      <c r="D35" s="67">
        <v>60</v>
      </c>
      <c r="E35" s="67" t="s">
        <v>93</v>
      </c>
      <c r="F35" s="66">
        <v>10</v>
      </c>
      <c r="G35" s="32"/>
      <c r="H35" s="32"/>
      <c r="I35" s="19" t="s">
        <v>38</v>
      </c>
      <c r="J35" s="21">
        <f aca="true" t="shared" si="7" ref="J35:J40">IF(I35="Less(-)",-1,1)</f>
        <v>1</v>
      </c>
      <c r="K35" s="22" t="s">
        <v>48</v>
      </c>
      <c r="L35" s="22" t="s">
        <v>7</v>
      </c>
      <c r="M35" s="65"/>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3">
        <f t="shared" si="4"/>
        <v>0</v>
      </c>
      <c r="BB35" s="63">
        <f t="shared" si="5"/>
        <v>0</v>
      </c>
      <c r="BC35" s="29" t="str">
        <f t="shared" si="6"/>
        <v>INR Zero Only</v>
      </c>
      <c r="IE35" s="31">
        <v>1.01</v>
      </c>
      <c r="IF35" s="31" t="s">
        <v>39</v>
      </c>
      <c r="IG35" s="31" t="s">
        <v>35</v>
      </c>
      <c r="IH35" s="31">
        <v>123.223</v>
      </c>
      <c r="II35" s="31" t="s">
        <v>37</v>
      </c>
    </row>
    <row r="36" spans="1:243" s="30" customFormat="1" ht="15.75">
      <c r="A36" s="67">
        <v>6.02</v>
      </c>
      <c r="B36" s="71" t="s">
        <v>71</v>
      </c>
      <c r="C36" s="69" t="s">
        <v>123</v>
      </c>
      <c r="D36" s="67">
        <v>40</v>
      </c>
      <c r="E36" s="67" t="s">
        <v>93</v>
      </c>
      <c r="F36" s="66">
        <v>10</v>
      </c>
      <c r="G36" s="32"/>
      <c r="H36" s="32"/>
      <c r="I36" s="19" t="s">
        <v>38</v>
      </c>
      <c r="J36" s="21">
        <f t="shared" si="7"/>
        <v>1</v>
      </c>
      <c r="K36" s="22" t="s">
        <v>48</v>
      </c>
      <c r="L36" s="22" t="s">
        <v>7</v>
      </c>
      <c r="M36" s="65"/>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3">
        <f t="shared" si="4"/>
        <v>0</v>
      </c>
      <c r="BB36" s="63">
        <f t="shared" si="5"/>
        <v>0</v>
      </c>
      <c r="BC36" s="29" t="str">
        <f t="shared" si="6"/>
        <v>INR Zero Only</v>
      </c>
      <c r="IE36" s="31">
        <v>1.02</v>
      </c>
      <c r="IF36" s="31" t="s">
        <v>40</v>
      </c>
      <c r="IG36" s="31" t="s">
        <v>41</v>
      </c>
      <c r="IH36" s="31">
        <v>213</v>
      </c>
      <c r="II36" s="31" t="s">
        <v>37</v>
      </c>
    </row>
    <row r="37" spans="1:243" s="30" customFormat="1" ht="15.75">
      <c r="A37" s="67">
        <v>6.03</v>
      </c>
      <c r="B37" s="71" t="s">
        <v>72</v>
      </c>
      <c r="C37" s="69" t="s">
        <v>124</v>
      </c>
      <c r="D37" s="67">
        <v>240</v>
      </c>
      <c r="E37" s="67" t="s">
        <v>93</v>
      </c>
      <c r="F37" s="66">
        <v>100</v>
      </c>
      <c r="G37" s="32"/>
      <c r="H37" s="32"/>
      <c r="I37" s="19" t="s">
        <v>38</v>
      </c>
      <c r="J37" s="21">
        <f t="shared" si="7"/>
        <v>1</v>
      </c>
      <c r="K37" s="22" t="s">
        <v>48</v>
      </c>
      <c r="L37" s="22" t="s">
        <v>7</v>
      </c>
      <c r="M37" s="65"/>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3">
        <f t="shared" si="4"/>
        <v>0</v>
      </c>
      <c r="BB37" s="63">
        <f t="shared" si="5"/>
        <v>0</v>
      </c>
      <c r="BC37" s="29" t="str">
        <f t="shared" si="6"/>
        <v>INR Zero Only</v>
      </c>
      <c r="IE37" s="31">
        <v>1.02</v>
      </c>
      <c r="IF37" s="31" t="s">
        <v>40</v>
      </c>
      <c r="IG37" s="31" t="s">
        <v>41</v>
      </c>
      <c r="IH37" s="31">
        <v>213</v>
      </c>
      <c r="II37" s="31" t="s">
        <v>37</v>
      </c>
    </row>
    <row r="38" spans="1:243" s="30" customFormat="1" ht="47.25">
      <c r="A38" s="67">
        <v>7</v>
      </c>
      <c r="B38" s="71" t="s">
        <v>161</v>
      </c>
      <c r="C38" s="69" t="s">
        <v>125</v>
      </c>
      <c r="D38" s="67">
        <v>12</v>
      </c>
      <c r="E38" s="67" t="s">
        <v>94</v>
      </c>
      <c r="F38" s="66">
        <v>10</v>
      </c>
      <c r="G38" s="32"/>
      <c r="H38" s="32"/>
      <c r="I38" s="19" t="s">
        <v>38</v>
      </c>
      <c r="J38" s="21">
        <f t="shared" si="7"/>
        <v>1</v>
      </c>
      <c r="K38" s="22" t="s">
        <v>48</v>
      </c>
      <c r="L38" s="22" t="s">
        <v>7</v>
      </c>
      <c r="M38" s="65"/>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3">
        <f t="shared" si="4"/>
        <v>0</v>
      </c>
      <c r="BB38" s="63">
        <f t="shared" si="5"/>
        <v>0</v>
      </c>
      <c r="BC38" s="29" t="str">
        <f t="shared" si="6"/>
        <v>INR Zero Only</v>
      </c>
      <c r="IE38" s="31">
        <v>2</v>
      </c>
      <c r="IF38" s="31" t="s">
        <v>34</v>
      </c>
      <c r="IG38" s="31" t="s">
        <v>42</v>
      </c>
      <c r="IH38" s="31">
        <v>10</v>
      </c>
      <c r="II38" s="31" t="s">
        <v>37</v>
      </c>
    </row>
    <row r="39" spans="1:243" s="30" customFormat="1" ht="63">
      <c r="A39" s="67">
        <v>8</v>
      </c>
      <c r="B39" s="68" t="s">
        <v>162</v>
      </c>
      <c r="C39" s="69" t="s">
        <v>126</v>
      </c>
      <c r="D39" s="67">
        <v>30</v>
      </c>
      <c r="E39" s="67" t="s">
        <v>95</v>
      </c>
      <c r="F39" s="66">
        <v>10</v>
      </c>
      <c r="G39" s="32"/>
      <c r="H39" s="32"/>
      <c r="I39" s="19" t="s">
        <v>38</v>
      </c>
      <c r="J39" s="21">
        <f t="shared" si="7"/>
        <v>1</v>
      </c>
      <c r="K39" s="22" t="s">
        <v>48</v>
      </c>
      <c r="L39" s="22" t="s">
        <v>7</v>
      </c>
      <c r="M39" s="65"/>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3">
        <f t="shared" si="4"/>
        <v>0</v>
      </c>
      <c r="BB39" s="63">
        <f t="shared" si="5"/>
        <v>0</v>
      </c>
      <c r="BC39" s="29" t="str">
        <f t="shared" si="6"/>
        <v>INR Zero Only</v>
      </c>
      <c r="IE39" s="31">
        <v>3</v>
      </c>
      <c r="IF39" s="31" t="s">
        <v>43</v>
      </c>
      <c r="IG39" s="31" t="s">
        <v>44</v>
      </c>
      <c r="IH39" s="31">
        <v>10</v>
      </c>
      <c r="II39" s="31" t="s">
        <v>37</v>
      </c>
    </row>
    <row r="40" spans="1:243" s="30" customFormat="1" ht="126">
      <c r="A40" s="67">
        <v>9</v>
      </c>
      <c r="B40" s="72" t="s">
        <v>163</v>
      </c>
      <c r="C40" s="69" t="s">
        <v>127</v>
      </c>
      <c r="D40" s="67">
        <v>1</v>
      </c>
      <c r="E40" s="67" t="s">
        <v>96</v>
      </c>
      <c r="F40" s="66">
        <v>10</v>
      </c>
      <c r="G40" s="32"/>
      <c r="H40" s="32"/>
      <c r="I40" s="19" t="s">
        <v>38</v>
      </c>
      <c r="J40" s="21">
        <f t="shared" si="7"/>
        <v>1</v>
      </c>
      <c r="K40" s="22" t="s">
        <v>48</v>
      </c>
      <c r="L40" s="22" t="s">
        <v>7</v>
      </c>
      <c r="M40" s="65"/>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63">
        <f t="shared" si="4"/>
        <v>0</v>
      </c>
      <c r="BB40" s="63">
        <f t="shared" si="5"/>
        <v>0</v>
      </c>
      <c r="BC40" s="29" t="str">
        <f t="shared" si="6"/>
        <v>INR Zero Only</v>
      </c>
      <c r="IE40" s="31">
        <v>1.01</v>
      </c>
      <c r="IF40" s="31" t="s">
        <v>39</v>
      </c>
      <c r="IG40" s="31" t="s">
        <v>35</v>
      </c>
      <c r="IH40" s="31">
        <v>123.223</v>
      </c>
      <c r="II40" s="31" t="s">
        <v>37</v>
      </c>
    </row>
    <row r="41" spans="1:243" s="30" customFormat="1" ht="63">
      <c r="A41" s="73">
        <v>10</v>
      </c>
      <c r="B41" s="72" t="s">
        <v>73</v>
      </c>
      <c r="C41" s="69" t="s">
        <v>128</v>
      </c>
      <c r="D41" s="67"/>
      <c r="E41" s="67"/>
      <c r="F41" s="19"/>
      <c r="G41" s="20"/>
      <c r="H41" s="20"/>
      <c r="I41" s="19"/>
      <c r="J41" s="21"/>
      <c r="K41" s="22"/>
      <c r="L41" s="22"/>
      <c r="M41" s="23"/>
      <c r="N41" s="24"/>
      <c r="O41" s="24"/>
      <c r="P41" s="25"/>
      <c r="Q41" s="24"/>
      <c r="R41" s="24"/>
      <c r="S41" s="26"/>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27"/>
      <c r="BB41" s="28"/>
      <c r="BC41" s="29"/>
      <c r="IE41" s="31">
        <v>1.02</v>
      </c>
      <c r="IF41" s="31" t="s">
        <v>40</v>
      </c>
      <c r="IG41" s="31" t="s">
        <v>41</v>
      </c>
      <c r="IH41" s="31">
        <v>213</v>
      </c>
      <c r="II41" s="31" t="s">
        <v>37</v>
      </c>
    </row>
    <row r="42" spans="1:243" s="30" customFormat="1" ht="15.75">
      <c r="A42" s="67">
        <v>10.01</v>
      </c>
      <c r="B42" s="71" t="s">
        <v>74</v>
      </c>
      <c r="C42" s="69" t="s">
        <v>129</v>
      </c>
      <c r="D42" s="67">
        <v>2</v>
      </c>
      <c r="E42" s="74" t="s">
        <v>37</v>
      </c>
      <c r="F42" s="66">
        <v>10</v>
      </c>
      <c r="G42" s="32"/>
      <c r="H42" s="32"/>
      <c r="I42" s="19" t="s">
        <v>38</v>
      </c>
      <c r="J42" s="21">
        <f aca="true" t="shared" si="8" ref="J42:J49">IF(I42="Less(-)",-1,1)</f>
        <v>1</v>
      </c>
      <c r="K42" s="22" t="s">
        <v>48</v>
      </c>
      <c r="L42" s="22" t="s">
        <v>7</v>
      </c>
      <c r="M42" s="65"/>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3">
        <f aca="true" t="shared" si="9" ref="BA42:BA49">total_amount_ba($B$2,$D$2,D42,F42,J42,K42,M42)</f>
        <v>0</v>
      </c>
      <c r="BB42" s="63">
        <f aca="true" t="shared" si="10" ref="BB42:BB49">BA42+SUM(N42:AZ42)</f>
        <v>0</v>
      </c>
      <c r="BC42" s="29" t="str">
        <f aca="true" t="shared" si="11" ref="BC42:BC49">SpellNumber(L42,BB42)</f>
        <v>INR Zero Only</v>
      </c>
      <c r="IE42" s="31">
        <v>2</v>
      </c>
      <c r="IF42" s="31" t="s">
        <v>34</v>
      </c>
      <c r="IG42" s="31" t="s">
        <v>42</v>
      </c>
      <c r="IH42" s="31">
        <v>10</v>
      </c>
      <c r="II42" s="31" t="s">
        <v>37</v>
      </c>
    </row>
    <row r="43" spans="1:243" s="30" customFormat="1" ht="15.75">
      <c r="A43" s="67">
        <v>10.02</v>
      </c>
      <c r="B43" s="71" t="s">
        <v>72</v>
      </c>
      <c r="C43" s="69" t="s">
        <v>130</v>
      </c>
      <c r="D43" s="67">
        <v>2</v>
      </c>
      <c r="E43" s="74" t="s">
        <v>37</v>
      </c>
      <c r="F43" s="66">
        <v>10</v>
      </c>
      <c r="G43" s="32"/>
      <c r="H43" s="32"/>
      <c r="I43" s="19" t="s">
        <v>38</v>
      </c>
      <c r="J43" s="21">
        <f t="shared" si="8"/>
        <v>1</v>
      </c>
      <c r="K43" s="22" t="s">
        <v>48</v>
      </c>
      <c r="L43" s="22" t="s">
        <v>7</v>
      </c>
      <c r="M43" s="65"/>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3">
        <f t="shared" si="9"/>
        <v>0</v>
      </c>
      <c r="BB43" s="63">
        <f t="shared" si="10"/>
        <v>0</v>
      </c>
      <c r="BC43" s="29" t="str">
        <f t="shared" si="11"/>
        <v>INR Zero Only</v>
      </c>
      <c r="IE43" s="31">
        <v>3</v>
      </c>
      <c r="IF43" s="31" t="s">
        <v>43</v>
      </c>
      <c r="IG43" s="31" t="s">
        <v>44</v>
      </c>
      <c r="IH43" s="31">
        <v>10</v>
      </c>
      <c r="II43" s="31" t="s">
        <v>37</v>
      </c>
    </row>
    <row r="44" spans="1:243" s="30" customFormat="1" ht="94.5">
      <c r="A44" s="67">
        <v>11</v>
      </c>
      <c r="B44" s="68" t="s">
        <v>164</v>
      </c>
      <c r="C44" s="69" t="s">
        <v>131</v>
      </c>
      <c r="D44" s="67"/>
      <c r="E44" s="67"/>
      <c r="F44" s="19"/>
      <c r="G44" s="20"/>
      <c r="H44" s="20"/>
      <c r="I44" s="19"/>
      <c r="J44" s="21"/>
      <c r="K44" s="22"/>
      <c r="L44" s="22"/>
      <c r="M44" s="23"/>
      <c r="N44" s="24"/>
      <c r="O44" s="24"/>
      <c r="P44" s="25"/>
      <c r="Q44" s="24"/>
      <c r="R44" s="24"/>
      <c r="S44" s="26"/>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27"/>
      <c r="BB44" s="28"/>
      <c r="BC44" s="29"/>
      <c r="IE44" s="31">
        <v>1.01</v>
      </c>
      <c r="IF44" s="31" t="s">
        <v>39</v>
      </c>
      <c r="IG44" s="31" t="s">
        <v>35</v>
      </c>
      <c r="IH44" s="31">
        <v>123.223</v>
      </c>
      <c r="II44" s="31" t="s">
        <v>37</v>
      </c>
    </row>
    <row r="45" spans="1:243" s="30" customFormat="1" ht="15.75">
      <c r="A45" s="67">
        <v>11.01</v>
      </c>
      <c r="B45" s="71" t="s">
        <v>74</v>
      </c>
      <c r="C45" s="69" t="s">
        <v>132</v>
      </c>
      <c r="D45" s="67">
        <v>2</v>
      </c>
      <c r="E45" s="74" t="s">
        <v>37</v>
      </c>
      <c r="F45" s="66">
        <v>10</v>
      </c>
      <c r="G45" s="32"/>
      <c r="H45" s="32"/>
      <c r="I45" s="19" t="s">
        <v>38</v>
      </c>
      <c r="J45" s="21">
        <f t="shared" si="8"/>
        <v>1</v>
      </c>
      <c r="K45" s="22" t="s">
        <v>48</v>
      </c>
      <c r="L45" s="22" t="s">
        <v>7</v>
      </c>
      <c r="M45" s="65"/>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7"/>
      <c r="AV45" s="36"/>
      <c r="AW45" s="36"/>
      <c r="AX45" s="36"/>
      <c r="AY45" s="36"/>
      <c r="AZ45" s="36"/>
      <c r="BA45" s="63">
        <f t="shared" si="9"/>
        <v>0</v>
      </c>
      <c r="BB45" s="63">
        <f t="shared" si="10"/>
        <v>0</v>
      </c>
      <c r="BC45" s="29" t="str">
        <f t="shared" si="11"/>
        <v>INR Zero Only</v>
      </c>
      <c r="IE45" s="31">
        <v>1.02</v>
      </c>
      <c r="IF45" s="31" t="s">
        <v>40</v>
      </c>
      <c r="IG45" s="31" t="s">
        <v>41</v>
      </c>
      <c r="IH45" s="31">
        <v>213</v>
      </c>
      <c r="II45" s="31" t="s">
        <v>37</v>
      </c>
    </row>
    <row r="46" spans="1:243" s="30" customFormat="1" ht="15.75">
      <c r="A46" s="67">
        <v>11.02</v>
      </c>
      <c r="B46" s="68" t="s">
        <v>72</v>
      </c>
      <c r="C46" s="69" t="s">
        <v>133</v>
      </c>
      <c r="D46" s="67">
        <v>25</v>
      </c>
      <c r="E46" s="67" t="s">
        <v>37</v>
      </c>
      <c r="F46" s="66">
        <v>10</v>
      </c>
      <c r="G46" s="32"/>
      <c r="H46" s="32"/>
      <c r="I46" s="19" t="s">
        <v>38</v>
      </c>
      <c r="J46" s="21">
        <f t="shared" si="8"/>
        <v>1</v>
      </c>
      <c r="K46" s="22" t="s">
        <v>48</v>
      </c>
      <c r="L46" s="22" t="s">
        <v>7</v>
      </c>
      <c r="M46" s="65"/>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3">
        <f t="shared" si="9"/>
        <v>0</v>
      </c>
      <c r="BB46" s="63">
        <f t="shared" si="10"/>
        <v>0</v>
      </c>
      <c r="BC46" s="29" t="str">
        <f t="shared" si="11"/>
        <v>INR Zero Only</v>
      </c>
      <c r="IE46" s="31">
        <v>2</v>
      </c>
      <c r="IF46" s="31" t="s">
        <v>34</v>
      </c>
      <c r="IG46" s="31" t="s">
        <v>42</v>
      </c>
      <c r="IH46" s="31">
        <v>10</v>
      </c>
      <c r="II46" s="31" t="s">
        <v>37</v>
      </c>
    </row>
    <row r="47" spans="1:243" s="30" customFormat="1" ht="94.5">
      <c r="A47" s="67">
        <v>12</v>
      </c>
      <c r="B47" s="68" t="s">
        <v>165</v>
      </c>
      <c r="C47" s="69" t="s">
        <v>134</v>
      </c>
      <c r="D47" s="67"/>
      <c r="E47" s="67"/>
      <c r="F47" s="19"/>
      <c r="G47" s="20"/>
      <c r="H47" s="20"/>
      <c r="I47" s="19"/>
      <c r="J47" s="21"/>
      <c r="K47" s="22"/>
      <c r="L47" s="22"/>
      <c r="M47" s="23"/>
      <c r="N47" s="24"/>
      <c r="O47" s="24"/>
      <c r="P47" s="25"/>
      <c r="Q47" s="24"/>
      <c r="R47" s="24"/>
      <c r="S47" s="26"/>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7"/>
      <c r="BB47" s="28"/>
      <c r="BC47" s="29"/>
      <c r="IE47" s="31">
        <v>3</v>
      </c>
      <c r="IF47" s="31" t="s">
        <v>43</v>
      </c>
      <c r="IG47" s="31" t="s">
        <v>44</v>
      </c>
      <c r="IH47" s="31">
        <v>10</v>
      </c>
      <c r="II47" s="31" t="s">
        <v>37</v>
      </c>
    </row>
    <row r="48" spans="1:243" s="30" customFormat="1" ht="15.75">
      <c r="A48" s="67">
        <v>12.01</v>
      </c>
      <c r="B48" s="68" t="s">
        <v>74</v>
      </c>
      <c r="C48" s="69" t="s">
        <v>135</v>
      </c>
      <c r="D48" s="67">
        <v>8</v>
      </c>
      <c r="E48" s="67" t="s">
        <v>37</v>
      </c>
      <c r="F48" s="66">
        <v>10</v>
      </c>
      <c r="G48" s="32"/>
      <c r="H48" s="32"/>
      <c r="I48" s="19" t="s">
        <v>38</v>
      </c>
      <c r="J48" s="21">
        <f t="shared" si="8"/>
        <v>1</v>
      </c>
      <c r="K48" s="22" t="s">
        <v>48</v>
      </c>
      <c r="L48" s="22" t="s">
        <v>7</v>
      </c>
      <c r="M48" s="65"/>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3">
        <f t="shared" si="9"/>
        <v>0</v>
      </c>
      <c r="BB48" s="63">
        <f t="shared" si="10"/>
        <v>0</v>
      </c>
      <c r="BC48" s="29" t="str">
        <f t="shared" si="11"/>
        <v>INR Zero Only</v>
      </c>
      <c r="IE48" s="31">
        <v>1.01</v>
      </c>
      <c r="IF48" s="31" t="s">
        <v>39</v>
      </c>
      <c r="IG48" s="31" t="s">
        <v>35</v>
      </c>
      <c r="IH48" s="31">
        <v>123.223</v>
      </c>
      <c r="II48" s="31" t="s">
        <v>37</v>
      </c>
    </row>
    <row r="49" spans="1:243" s="30" customFormat="1" ht="15.75">
      <c r="A49" s="67">
        <v>12.02</v>
      </c>
      <c r="B49" s="68" t="s">
        <v>72</v>
      </c>
      <c r="C49" s="69" t="s">
        <v>136</v>
      </c>
      <c r="D49" s="67">
        <v>14</v>
      </c>
      <c r="E49" s="67" t="s">
        <v>37</v>
      </c>
      <c r="F49" s="66">
        <v>10</v>
      </c>
      <c r="G49" s="32"/>
      <c r="H49" s="32"/>
      <c r="I49" s="19" t="s">
        <v>38</v>
      </c>
      <c r="J49" s="21">
        <f t="shared" si="8"/>
        <v>1</v>
      </c>
      <c r="K49" s="22" t="s">
        <v>48</v>
      </c>
      <c r="L49" s="22" t="s">
        <v>7</v>
      </c>
      <c r="M49" s="65"/>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63">
        <f t="shared" si="9"/>
        <v>0</v>
      </c>
      <c r="BB49" s="63">
        <f t="shared" si="10"/>
        <v>0</v>
      </c>
      <c r="BC49" s="29" t="str">
        <f t="shared" si="11"/>
        <v>INR Zero Only</v>
      </c>
      <c r="IE49" s="31">
        <v>1.02</v>
      </c>
      <c r="IF49" s="31" t="s">
        <v>40</v>
      </c>
      <c r="IG49" s="31" t="s">
        <v>41</v>
      </c>
      <c r="IH49" s="31">
        <v>213</v>
      </c>
      <c r="II49" s="31" t="s">
        <v>37</v>
      </c>
    </row>
    <row r="50" spans="1:243" s="30" customFormat="1" ht="78.75">
      <c r="A50" s="67">
        <v>13</v>
      </c>
      <c r="B50" s="68" t="s">
        <v>75</v>
      </c>
      <c r="C50" s="69" t="s">
        <v>137</v>
      </c>
      <c r="D50" s="67"/>
      <c r="E50" s="67"/>
      <c r="F50" s="19"/>
      <c r="G50" s="20"/>
      <c r="H50" s="20"/>
      <c r="I50" s="19"/>
      <c r="J50" s="21"/>
      <c r="K50" s="22"/>
      <c r="L50" s="22"/>
      <c r="M50" s="23"/>
      <c r="N50" s="24"/>
      <c r="O50" s="24"/>
      <c r="P50" s="25"/>
      <c r="Q50" s="24"/>
      <c r="R50" s="24"/>
      <c r="S50" s="26"/>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7"/>
      <c r="BB50" s="28"/>
      <c r="BC50" s="29"/>
      <c r="IE50" s="31">
        <v>1.02</v>
      </c>
      <c r="IF50" s="31" t="s">
        <v>40</v>
      </c>
      <c r="IG50" s="31" t="s">
        <v>41</v>
      </c>
      <c r="IH50" s="31">
        <v>213</v>
      </c>
      <c r="II50" s="31" t="s">
        <v>37</v>
      </c>
    </row>
    <row r="51" spans="1:243" s="30" customFormat="1" ht="15.75">
      <c r="A51" s="67">
        <v>13.01</v>
      </c>
      <c r="B51" s="68" t="s">
        <v>76</v>
      </c>
      <c r="C51" s="69" t="s">
        <v>138</v>
      </c>
      <c r="D51" s="67">
        <v>80</v>
      </c>
      <c r="E51" s="67" t="s">
        <v>95</v>
      </c>
      <c r="F51" s="66">
        <v>10</v>
      </c>
      <c r="G51" s="32"/>
      <c r="H51" s="32"/>
      <c r="I51" s="19" t="s">
        <v>38</v>
      </c>
      <c r="J51" s="21">
        <f>IF(I51="Less(-)",-1,1)</f>
        <v>1</v>
      </c>
      <c r="K51" s="22" t="s">
        <v>48</v>
      </c>
      <c r="L51" s="22" t="s">
        <v>7</v>
      </c>
      <c r="M51" s="65"/>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3">
        <f aca="true" t="shared" si="12" ref="BA51:BA58">total_amount_ba($B$2,$D$2,D51,F51,J51,K51,M51)</f>
        <v>0</v>
      </c>
      <c r="BB51" s="63">
        <f aca="true" t="shared" si="13" ref="BB51:BB58">BA51+SUM(N51:AZ51)</f>
        <v>0</v>
      </c>
      <c r="BC51" s="29" t="str">
        <f aca="true" t="shared" si="14" ref="BC51:BC58">SpellNumber(L51,BB51)</f>
        <v>INR Zero Only</v>
      </c>
      <c r="IE51" s="31">
        <v>2</v>
      </c>
      <c r="IF51" s="31" t="s">
        <v>34</v>
      </c>
      <c r="IG51" s="31" t="s">
        <v>42</v>
      </c>
      <c r="IH51" s="31">
        <v>10</v>
      </c>
      <c r="II51" s="31" t="s">
        <v>37</v>
      </c>
    </row>
    <row r="52" spans="1:243" s="30" customFormat="1" ht="15.75">
      <c r="A52" s="67">
        <v>13.02</v>
      </c>
      <c r="B52" s="68" t="s">
        <v>77</v>
      </c>
      <c r="C52" s="69" t="s">
        <v>139</v>
      </c>
      <c r="D52" s="67">
        <v>40</v>
      </c>
      <c r="E52" s="67" t="s">
        <v>95</v>
      </c>
      <c r="F52" s="66">
        <v>10</v>
      </c>
      <c r="G52" s="32"/>
      <c r="H52" s="32"/>
      <c r="I52" s="19" t="s">
        <v>38</v>
      </c>
      <c r="J52" s="21">
        <f>IF(I52="Less(-)",-1,1)</f>
        <v>1</v>
      </c>
      <c r="K52" s="22" t="s">
        <v>48</v>
      </c>
      <c r="L52" s="22" t="s">
        <v>7</v>
      </c>
      <c r="M52" s="65"/>
      <c r="N52" s="33"/>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3">
        <f t="shared" si="12"/>
        <v>0</v>
      </c>
      <c r="BB52" s="63">
        <f t="shared" si="13"/>
        <v>0</v>
      </c>
      <c r="BC52" s="29" t="str">
        <f t="shared" si="14"/>
        <v>INR Zero Only</v>
      </c>
      <c r="IE52" s="31">
        <v>3</v>
      </c>
      <c r="IF52" s="31" t="s">
        <v>43</v>
      </c>
      <c r="IG52" s="31" t="s">
        <v>44</v>
      </c>
      <c r="IH52" s="31">
        <v>10</v>
      </c>
      <c r="II52" s="31" t="s">
        <v>37</v>
      </c>
    </row>
    <row r="53" spans="1:243" s="30" customFormat="1" ht="47.25">
      <c r="A53" s="67">
        <v>14</v>
      </c>
      <c r="B53" s="68" t="s">
        <v>166</v>
      </c>
      <c r="C53" s="69" t="s">
        <v>140</v>
      </c>
      <c r="D53" s="67">
        <v>40</v>
      </c>
      <c r="E53" s="67" t="s">
        <v>95</v>
      </c>
      <c r="F53" s="66">
        <v>10</v>
      </c>
      <c r="G53" s="32"/>
      <c r="H53" s="32"/>
      <c r="I53" s="19" t="s">
        <v>38</v>
      </c>
      <c r="J53" s="21">
        <f>IF(I53="Less(-)",-1,1)</f>
        <v>1</v>
      </c>
      <c r="K53" s="22" t="s">
        <v>48</v>
      </c>
      <c r="L53" s="22" t="s">
        <v>7</v>
      </c>
      <c r="M53" s="65"/>
      <c r="N53" s="33"/>
      <c r="O53" s="33"/>
      <c r="P53" s="34"/>
      <c r="Q53" s="33"/>
      <c r="R53" s="33"/>
      <c r="S53" s="3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3">
        <f t="shared" si="12"/>
        <v>0</v>
      </c>
      <c r="BB53" s="63">
        <f t="shared" si="13"/>
        <v>0</v>
      </c>
      <c r="BC53" s="29" t="str">
        <f t="shared" si="14"/>
        <v>INR Zero Only</v>
      </c>
      <c r="IE53" s="31">
        <v>1.01</v>
      </c>
      <c r="IF53" s="31" t="s">
        <v>39</v>
      </c>
      <c r="IG53" s="31" t="s">
        <v>35</v>
      </c>
      <c r="IH53" s="31">
        <v>123.223</v>
      </c>
      <c r="II53" s="31" t="s">
        <v>37</v>
      </c>
    </row>
    <row r="54" spans="1:243" s="30" customFormat="1" ht="47.25">
      <c r="A54" s="67">
        <v>15</v>
      </c>
      <c r="B54" s="68" t="s">
        <v>78</v>
      </c>
      <c r="C54" s="69" t="s">
        <v>141</v>
      </c>
      <c r="D54" s="67">
        <v>40</v>
      </c>
      <c r="E54" s="67" t="s">
        <v>95</v>
      </c>
      <c r="F54" s="66">
        <v>10</v>
      </c>
      <c r="G54" s="32"/>
      <c r="H54" s="32"/>
      <c r="I54" s="19" t="s">
        <v>38</v>
      </c>
      <c r="J54" s="21">
        <f>IF(I54="Less(-)",-1,1)</f>
        <v>1</v>
      </c>
      <c r="K54" s="22" t="s">
        <v>48</v>
      </c>
      <c r="L54" s="22" t="s">
        <v>7</v>
      </c>
      <c r="M54" s="65"/>
      <c r="N54" s="33"/>
      <c r="O54" s="33"/>
      <c r="P54" s="34"/>
      <c r="Q54" s="33"/>
      <c r="R54" s="33"/>
      <c r="S54" s="35"/>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7"/>
      <c r="AV54" s="36"/>
      <c r="AW54" s="36"/>
      <c r="AX54" s="36"/>
      <c r="AY54" s="36"/>
      <c r="AZ54" s="36"/>
      <c r="BA54" s="63">
        <f t="shared" si="12"/>
        <v>0</v>
      </c>
      <c r="BB54" s="63">
        <f t="shared" si="13"/>
        <v>0</v>
      </c>
      <c r="BC54" s="29" t="str">
        <f t="shared" si="14"/>
        <v>INR Zero Only</v>
      </c>
      <c r="IE54" s="31">
        <v>1.02</v>
      </c>
      <c r="IF54" s="31" t="s">
        <v>40</v>
      </c>
      <c r="IG54" s="31" t="s">
        <v>41</v>
      </c>
      <c r="IH54" s="31">
        <v>213</v>
      </c>
      <c r="II54" s="31" t="s">
        <v>37</v>
      </c>
    </row>
    <row r="55" spans="1:243" s="30" customFormat="1" ht="110.25">
      <c r="A55" s="75">
        <v>16</v>
      </c>
      <c r="B55" s="76" t="s">
        <v>167</v>
      </c>
      <c r="C55" s="69" t="s">
        <v>142</v>
      </c>
      <c r="D55" s="67"/>
      <c r="E55" s="67"/>
      <c r="F55" s="19"/>
      <c r="G55" s="20"/>
      <c r="H55" s="20"/>
      <c r="I55" s="19"/>
      <c r="J55" s="21"/>
      <c r="K55" s="22"/>
      <c r="L55" s="22"/>
      <c r="M55" s="23"/>
      <c r="N55" s="24"/>
      <c r="O55" s="24"/>
      <c r="P55" s="25"/>
      <c r="Q55" s="24"/>
      <c r="R55" s="24"/>
      <c r="S55" s="26"/>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7"/>
      <c r="BB55" s="28"/>
      <c r="BC55" s="29"/>
      <c r="IE55" s="31">
        <v>2</v>
      </c>
      <c r="IF55" s="31" t="s">
        <v>34</v>
      </c>
      <c r="IG55" s="31" t="s">
        <v>42</v>
      </c>
      <c r="IH55" s="31">
        <v>10</v>
      </c>
      <c r="II55" s="31" t="s">
        <v>37</v>
      </c>
    </row>
    <row r="56" spans="1:243" s="30" customFormat="1" ht="15.75">
      <c r="A56" s="75">
        <v>16.01</v>
      </c>
      <c r="B56" s="76" t="s">
        <v>79</v>
      </c>
      <c r="C56" s="69" t="s">
        <v>143</v>
      </c>
      <c r="D56" s="77">
        <v>2</v>
      </c>
      <c r="E56" s="77" t="s">
        <v>95</v>
      </c>
      <c r="F56" s="66">
        <v>10</v>
      </c>
      <c r="G56" s="32"/>
      <c r="H56" s="32"/>
      <c r="I56" s="19" t="s">
        <v>38</v>
      </c>
      <c r="J56" s="21">
        <f>IF(I56="Less(-)",-1,1)</f>
        <v>1</v>
      </c>
      <c r="K56" s="22" t="s">
        <v>48</v>
      </c>
      <c r="L56" s="22" t="s">
        <v>7</v>
      </c>
      <c r="M56" s="65"/>
      <c r="N56" s="33"/>
      <c r="O56" s="33"/>
      <c r="P56" s="34"/>
      <c r="Q56" s="33"/>
      <c r="R56" s="33"/>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63">
        <f t="shared" si="12"/>
        <v>0</v>
      </c>
      <c r="BB56" s="63">
        <f t="shared" si="13"/>
        <v>0</v>
      </c>
      <c r="BC56" s="29" t="str">
        <f t="shared" si="14"/>
        <v>INR Zero Only</v>
      </c>
      <c r="IE56" s="31">
        <v>3</v>
      </c>
      <c r="IF56" s="31" t="s">
        <v>43</v>
      </c>
      <c r="IG56" s="31" t="s">
        <v>44</v>
      </c>
      <c r="IH56" s="31">
        <v>10</v>
      </c>
      <c r="II56" s="31" t="s">
        <v>37</v>
      </c>
    </row>
    <row r="57" spans="1:243" s="30" customFormat="1" ht="126">
      <c r="A57" s="78">
        <v>17</v>
      </c>
      <c r="B57" s="76" t="s">
        <v>80</v>
      </c>
      <c r="C57" s="69" t="s">
        <v>144</v>
      </c>
      <c r="D57" s="67"/>
      <c r="E57" s="67"/>
      <c r="F57" s="19"/>
      <c r="G57" s="20"/>
      <c r="H57" s="20"/>
      <c r="I57" s="19"/>
      <c r="J57" s="21"/>
      <c r="K57" s="22"/>
      <c r="L57" s="22"/>
      <c r="M57" s="23"/>
      <c r="N57" s="24"/>
      <c r="O57" s="24"/>
      <c r="P57" s="25"/>
      <c r="Q57" s="24"/>
      <c r="R57" s="24"/>
      <c r="S57" s="26"/>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27"/>
      <c r="BB57" s="28"/>
      <c r="BC57" s="29"/>
      <c r="IE57" s="31">
        <v>1.01</v>
      </c>
      <c r="IF57" s="31" t="s">
        <v>39</v>
      </c>
      <c r="IG57" s="31" t="s">
        <v>35</v>
      </c>
      <c r="IH57" s="31">
        <v>123.223</v>
      </c>
      <c r="II57" s="31" t="s">
        <v>37</v>
      </c>
    </row>
    <row r="58" spans="1:243" s="30" customFormat="1" ht="15.75">
      <c r="A58" s="78">
        <v>17.01</v>
      </c>
      <c r="B58" s="76" t="s">
        <v>81</v>
      </c>
      <c r="C58" s="69" t="s">
        <v>145</v>
      </c>
      <c r="D58" s="78">
        <v>10</v>
      </c>
      <c r="E58" s="79" t="s">
        <v>95</v>
      </c>
      <c r="F58" s="66">
        <v>10</v>
      </c>
      <c r="G58" s="32"/>
      <c r="H58" s="32"/>
      <c r="I58" s="19" t="s">
        <v>38</v>
      </c>
      <c r="J58" s="21">
        <f>IF(I58="Less(-)",-1,1)</f>
        <v>1</v>
      </c>
      <c r="K58" s="22" t="s">
        <v>48</v>
      </c>
      <c r="L58" s="22" t="s">
        <v>7</v>
      </c>
      <c r="M58" s="65"/>
      <c r="N58" s="33"/>
      <c r="O58" s="33"/>
      <c r="P58" s="34"/>
      <c r="Q58" s="33"/>
      <c r="R58" s="33"/>
      <c r="S58" s="35"/>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3">
        <f t="shared" si="12"/>
        <v>0</v>
      </c>
      <c r="BB58" s="63">
        <f t="shared" si="13"/>
        <v>0</v>
      </c>
      <c r="BC58" s="29" t="str">
        <f t="shared" si="14"/>
        <v>INR Zero Only</v>
      </c>
      <c r="IE58" s="31">
        <v>1.02</v>
      </c>
      <c r="IF58" s="31" t="s">
        <v>40</v>
      </c>
      <c r="IG58" s="31" t="s">
        <v>41</v>
      </c>
      <c r="IH58" s="31">
        <v>213</v>
      </c>
      <c r="II58" s="31" t="s">
        <v>37</v>
      </c>
    </row>
    <row r="59" spans="1:243" s="30" customFormat="1" ht="15.75">
      <c r="A59" s="78">
        <v>17.02</v>
      </c>
      <c r="B59" s="76" t="s">
        <v>82</v>
      </c>
      <c r="C59" s="69" t="s">
        <v>146</v>
      </c>
      <c r="D59" s="78">
        <v>50</v>
      </c>
      <c r="E59" s="79" t="s">
        <v>95</v>
      </c>
      <c r="F59" s="66">
        <v>100</v>
      </c>
      <c r="G59" s="32"/>
      <c r="H59" s="32"/>
      <c r="I59" s="19" t="s">
        <v>38</v>
      </c>
      <c r="J59" s="21">
        <f aca="true" t="shared" si="15" ref="J59:J67">IF(I59="Less(-)",-1,1)</f>
        <v>1</v>
      </c>
      <c r="K59" s="22" t="s">
        <v>48</v>
      </c>
      <c r="L59" s="22" t="s">
        <v>7</v>
      </c>
      <c r="M59" s="65"/>
      <c r="N59" s="33"/>
      <c r="O59" s="33"/>
      <c r="P59" s="34"/>
      <c r="Q59" s="33"/>
      <c r="R59" s="33"/>
      <c r="S59" s="35"/>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3">
        <f aca="true" t="shared" si="16" ref="BA59:BA67">total_amount_ba($B$2,$D$2,D59,F59,J59,K59,M59)</f>
        <v>0</v>
      </c>
      <c r="BB59" s="63">
        <f aca="true" t="shared" si="17" ref="BB59:BB67">BA59+SUM(N59:AZ59)</f>
        <v>0</v>
      </c>
      <c r="BC59" s="29" t="str">
        <f aca="true" t="shared" si="18" ref="BC59:BC67">SpellNumber(L59,BB59)</f>
        <v>INR Zero Only</v>
      </c>
      <c r="IE59" s="31">
        <v>1.02</v>
      </c>
      <c r="IF59" s="31" t="s">
        <v>40</v>
      </c>
      <c r="IG59" s="31" t="s">
        <v>41</v>
      </c>
      <c r="IH59" s="31">
        <v>213</v>
      </c>
      <c r="II59" s="31" t="s">
        <v>37</v>
      </c>
    </row>
    <row r="60" spans="1:243" s="30" customFormat="1" ht="15.75">
      <c r="A60" s="78">
        <v>17.03</v>
      </c>
      <c r="B60" s="76" t="s">
        <v>83</v>
      </c>
      <c r="C60" s="69" t="s">
        <v>147</v>
      </c>
      <c r="D60" s="78">
        <v>10</v>
      </c>
      <c r="E60" s="79" t="s">
        <v>95</v>
      </c>
      <c r="F60" s="66">
        <v>10</v>
      </c>
      <c r="G60" s="32"/>
      <c r="H60" s="32"/>
      <c r="I60" s="19" t="s">
        <v>38</v>
      </c>
      <c r="J60" s="21">
        <f t="shared" si="15"/>
        <v>1</v>
      </c>
      <c r="K60" s="22" t="s">
        <v>48</v>
      </c>
      <c r="L60" s="22" t="s">
        <v>7</v>
      </c>
      <c r="M60" s="65"/>
      <c r="N60" s="33"/>
      <c r="O60" s="33"/>
      <c r="P60" s="34"/>
      <c r="Q60" s="33"/>
      <c r="R60" s="33"/>
      <c r="S60" s="35"/>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3">
        <f t="shared" si="16"/>
        <v>0</v>
      </c>
      <c r="BB60" s="63">
        <f t="shared" si="17"/>
        <v>0</v>
      </c>
      <c r="BC60" s="29" t="str">
        <f t="shared" si="18"/>
        <v>INR Zero Only</v>
      </c>
      <c r="IE60" s="31">
        <v>2</v>
      </c>
      <c r="IF60" s="31" t="s">
        <v>34</v>
      </c>
      <c r="IG60" s="31" t="s">
        <v>42</v>
      </c>
      <c r="IH60" s="31">
        <v>10</v>
      </c>
      <c r="II60" s="31" t="s">
        <v>37</v>
      </c>
    </row>
    <row r="61" spans="1:243" s="30" customFormat="1" ht="15.75">
      <c r="A61" s="78">
        <v>17.04</v>
      </c>
      <c r="B61" s="76" t="s">
        <v>84</v>
      </c>
      <c r="C61" s="69" t="s">
        <v>148</v>
      </c>
      <c r="D61" s="78">
        <v>35</v>
      </c>
      <c r="E61" s="79" t="s">
        <v>95</v>
      </c>
      <c r="F61" s="66">
        <v>10</v>
      </c>
      <c r="G61" s="32"/>
      <c r="H61" s="32"/>
      <c r="I61" s="19" t="s">
        <v>38</v>
      </c>
      <c r="J61" s="21">
        <f t="shared" si="15"/>
        <v>1</v>
      </c>
      <c r="K61" s="22" t="s">
        <v>48</v>
      </c>
      <c r="L61" s="22" t="s">
        <v>7</v>
      </c>
      <c r="M61" s="65"/>
      <c r="N61" s="33"/>
      <c r="O61" s="33"/>
      <c r="P61" s="34"/>
      <c r="Q61" s="33"/>
      <c r="R61" s="33"/>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63">
        <f t="shared" si="16"/>
        <v>0</v>
      </c>
      <c r="BB61" s="63">
        <f t="shared" si="17"/>
        <v>0</v>
      </c>
      <c r="BC61" s="29" t="str">
        <f t="shared" si="18"/>
        <v>INR Zero Only</v>
      </c>
      <c r="IE61" s="31">
        <v>3</v>
      </c>
      <c r="IF61" s="31" t="s">
        <v>43</v>
      </c>
      <c r="IG61" s="31" t="s">
        <v>44</v>
      </c>
      <c r="IH61" s="31">
        <v>10</v>
      </c>
      <c r="II61" s="31" t="s">
        <v>37</v>
      </c>
    </row>
    <row r="62" spans="1:243" s="30" customFormat="1" ht="94.5">
      <c r="A62" s="67">
        <v>18</v>
      </c>
      <c r="B62" s="80" t="s">
        <v>85</v>
      </c>
      <c r="C62" s="69" t="s">
        <v>149</v>
      </c>
      <c r="D62" s="67">
        <v>1</v>
      </c>
      <c r="E62" s="67" t="s">
        <v>97</v>
      </c>
      <c r="F62" s="66">
        <v>10</v>
      </c>
      <c r="G62" s="32"/>
      <c r="H62" s="32"/>
      <c r="I62" s="19" t="s">
        <v>38</v>
      </c>
      <c r="J62" s="21">
        <f t="shared" si="15"/>
        <v>1</v>
      </c>
      <c r="K62" s="22" t="s">
        <v>48</v>
      </c>
      <c r="L62" s="22" t="s">
        <v>7</v>
      </c>
      <c r="M62" s="65"/>
      <c r="N62" s="33"/>
      <c r="O62" s="33"/>
      <c r="P62" s="34"/>
      <c r="Q62" s="33"/>
      <c r="R62" s="33"/>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63">
        <f t="shared" si="16"/>
        <v>0</v>
      </c>
      <c r="BB62" s="63">
        <f t="shared" si="17"/>
        <v>0</v>
      </c>
      <c r="BC62" s="29" t="str">
        <f t="shared" si="18"/>
        <v>INR Zero Only</v>
      </c>
      <c r="IE62" s="31">
        <v>1.01</v>
      </c>
      <c r="IF62" s="31" t="s">
        <v>39</v>
      </c>
      <c r="IG62" s="31" t="s">
        <v>35</v>
      </c>
      <c r="IH62" s="31">
        <v>123.223</v>
      </c>
      <c r="II62" s="31" t="s">
        <v>37</v>
      </c>
    </row>
    <row r="63" spans="1:243" s="30" customFormat="1" ht="173.25">
      <c r="A63" s="67">
        <v>19</v>
      </c>
      <c r="B63" s="81" t="s">
        <v>86</v>
      </c>
      <c r="C63" s="69" t="s">
        <v>150</v>
      </c>
      <c r="D63" s="67"/>
      <c r="E63" s="67"/>
      <c r="F63" s="19"/>
      <c r="G63" s="20"/>
      <c r="H63" s="20"/>
      <c r="I63" s="19"/>
      <c r="J63" s="21"/>
      <c r="K63" s="22"/>
      <c r="L63" s="22"/>
      <c r="M63" s="23"/>
      <c r="N63" s="24"/>
      <c r="O63" s="24"/>
      <c r="P63" s="25"/>
      <c r="Q63" s="24"/>
      <c r="R63" s="24"/>
      <c r="S63" s="26"/>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27"/>
      <c r="BB63" s="28"/>
      <c r="BC63" s="29"/>
      <c r="IE63" s="31">
        <v>1.02</v>
      </c>
      <c r="IF63" s="31" t="s">
        <v>40</v>
      </c>
      <c r="IG63" s="31" t="s">
        <v>41</v>
      </c>
      <c r="IH63" s="31">
        <v>213</v>
      </c>
      <c r="II63" s="31" t="s">
        <v>37</v>
      </c>
    </row>
    <row r="64" spans="1:243" s="30" customFormat="1" ht="31.5">
      <c r="A64" s="67">
        <v>19.01</v>
      </c>
      <c r="B64" s="71" t="s">
        <v>87</v>
      </c>
      <c r="C64" s="69" t="s">
        <v>151</v>
      </c>
      <c r="D64" s="82">
        <v>60</v>
      </c>
      <c r="E64" s="83" t="s">
        <v>95</v>
      </c>
      <c r="F64" s="66">
        <v>10</v>
      </c>
      <c r="G64" s="32"/>
      <c r="H64" s="32"/>
      <c r="I64" s="19" t="s">
        <v>38</v>
      </c>
      <c r="J64" s="21">
        <f t="shared" si="15"/>
        <v>1</v>
      </c>
      <c r="K64" s="22" t="s">
        <v>48</v>
      </c>
      <c r="L64" s="22" t="s">
        <v>7</v>
      </c>
      <c r="M64" s="65"/>
      <c r="N64" s="33"/>
      <c r="O64" s="33"/>
      <c r="P64" s="34"/>
      <c r="Q64" s="33"/>
      <c r="R64" s="33"/>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63">
        <f t="shared" si="16"/>
        <v>0</v>
      </c>
      <c r="BB64" s="63">
        <f t="shared" si="17"/>
        <v>0</v>
      </c>
      <c r="BC64" s="29" t="str">
        <f t="shared" si="18"/>
        <v>INR Zero Only</v>
      </c>
      <c r="IE64" s="31">
        <v>2</v>
      </c>
      <c r="IF64" s="31" t="s">
        <v>34</v>
      </c>
      <c r="IG64" s="31" t="s">
        <v>42</v>
      </c>
      <c r="IH64" s="31">
        <v>10</v>
      </c>
      <c r="II64" s="31" t="s">
        <v>37</v>
      </c>
    </row>
    <row r="65" spans="1:243" s="30" customFormat="1" ht="47.25">
      <c r="A65" s="67">
        <v>20</v>
      </c>
      <c r="B65" s="72" t="s">
        <v>88</v>
      </c>
      <c r="C65" s="69" t="s">
        <v>152</v>
      </c>
      <c r="D65" s="84">
        <v>22</v>
      </c>
      <c r="E65" s="74" t="s">
        <v>98</v>
      </c>
      <c r="F65" s="66">
        <v>10</v>
      </c>
      <c r="G65" s="32"/>
      <c r="H65" s="32"/>
      <c r="I65" s="19" t="s">
        <v>38</v>
      </c>
      <c r="J65" s="21">
        <f t="shared" si="15"/>
        <v>1</v>
      </c>
      <c r="K65" s="22" t="s">
        <v>48</v>
      </c>
      <c r="L65" s="22" t="s">
        <v>7</v>
      </c>
      <c r="M65" s="65"/>
      <c r="N65" s="33"/>
      <c r="O65" s="33"/>
      <c r="P65" s="34"/>
      <c r="Q65" s="33"/>
      <c r="R65" s="33"/>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63">
        <f t="shared" si="16"/>
        <v>0</v>
      </c>
      <c r="BB65" s="63">
        <f t="shared" si="17"/>
        <v>0</v>
      </c>
      <c r="BC65" s="29" t="str">
        <f t="shared" si="18"/>
        <v>INR Zero Only</v>
      </c>
      <c r="IE65" s="31">
        <v>3</v>
      </c>
      <c r="IF65" s="31" t="s">
        <v>43</v>
      </c>
      <c r="IG65" s="31" t="s">
        <v>44</v>
      </c>
      <c r="IH65" s="31">
        <v>10</v>
      </c>
      <c r="II65" s="31" t="s">
        <v>37</v>
      </c>
    </row>
    <row r="66" spans="1:243" s="30" customFormat="1" ht="94.5">
      <c r="A66" s="75">
        <v>21</v>
      </c>
      <c r="B66" s="76" t="s">
        <v>89</v>
      </c>
      <c r="C66" s="69" t="s">
        <v>153</v>
      </c>
      <c r="D66" s="85">
        <v>2</v>
      </c>
      <c r="E66" s="75" t="s">
        <v>37</v>
      </c>
      <c r="F66" s="66">
        <v>10</v>
      </c>
      <c r="G66" s="32"/>
      <c r="H66" s="32"/>
      <c r="I66" s="19" t="s">
        <v>38</v>
      </c>
      <c r="J66" s="21">
        <f t="shared" si="15"/>
        <v>1</v>
      </c>
      <c r="K66" s="22" t="s">
        <v>48</v>
      </c>
      <c r="L66" s="22" t="s">
        <v>7</v>
      </c>
      <c r="M66" s="65"/>
      <c r="N66" s="33"/>
      <c r="O66" s="33"/>
      <c r="P66" s="34"/>
      <c r="Q66" s="33"/>
      <c r="R66" s="33"/>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63">
        <f t="shared" si="16"/>
        <v>0</v>
      </c>
      <c r="BB66" s="63">
        <f t="shared" si="17"/>
        <v>0</v>
      </c>
      <c r="BC66" s="29" t="str">
        <f t="shared" si="18"/>
        <v>INR Zero Only</v>
      </c>
      <c r="IE66" s="31">
        <v>1.01</v>
      </c>
      <c r="IF66" s="31" t="s">
        <v>39</v>
      </c>
      <c r="IG66" s="31" t="s">
        <v>35</v>
      </c>
      <c r="IH66" s="31">
        <v>123.223</v>
      </c>
      <c r="II66" s="31" t="s">
        <v>37</v>
      </c>
    </row>
    <row r="67" spans="1:243" s="30" customFormat="1" ht="78.75">
      <c r="A67" s="75">
        <f>A66+1</f>
        <v>22</v>
      </c>
      <c r="B67" s="76" t="s">
        <v>90</v>
      </c>
      <c r="C67" s="69" t="s">
        <v>154</v>
      </c>
      <c r="D67" s="85">
        <v>2</v>
      </c>
      <c r="E67" s="75" t="s">
        <v>37</v>
      </c>
      <c r="F67" s="66">
        <v>10</v>
      </c>
      <c r="G67" s="32"/>
      <c r="H67" s="32"/>
      <c r="I67" s="19" t="s">
        <v>38</v>
      </c>
      <c r="J67" s="21">
        <f t="shared" si="15"/>
        <v>1</v>
      </c>
      <c r="K67" s="22" t="s">
        <v>48</v>
      </c>
      <c r="L67" s="22" t="s">
        <v>7</v>
      </c>
      <c r="M67" s="65"/>
      <c r="N67" s="33"/>
      <c r="O67" s="33"/>
      <c r="P67" s="34"/>
      <c r="Q67" s="33"/>
      <c r="R67" s="33"/>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63">
        <f t="shared" si="16"/>
        <v>0</v>
      </c>
      <c r="BB67" s="63">
        <f t="shared" si="17"/>
        <v>0</v>
      </c>
      <c r="BC67" s="29" t="str">
        <f t="shared" si="18"/>
        <v>INR Zero Only</v>
      </c>
      <c r="IE67" s="31">
        <v>1.02</v>
      </c>
      <c r="IF67" s="31" t="s">
        <v>40</v>
      </c>
      <c r="IG67" s="31" t="s">
        <v>41</v>
      </c>
      <c r="IH67" s="31">
        <v>213</v>
      </c>
      <c r="II67" s="31" t="s">
        <v>37</v>
      </c>
    </row>
    <row r="68" spans="1:243" s="30" customFormat="1" ht="346.5">
      <c r="A68" s="67">
        <v>23</v>
      </c>
      <c r="B68" s="81" t="s">
        <v>91</v>
      </c>
      <c r="C68" s="69" t="s">
        <v>155</v>
      </c>
      <c r="D68" s="77">
        <v>60</v>
      </c>
      <c r="E68" s="77" t="s">
        <v>99</v>
      </c>
      <c r="F68" s="66">
        <v>100</v>
      </c>
      <c r="G68" s="32"/>
      <c r="H68" s="32"/>
      <c r="I68" s="19" t="s">
        <v>38</v>
      </c>
      <c r="J68" s="21">
        <f>IF(I68="Less(-)",-1,1)</f>
        <v>1</v>
      </c>
      <c r="K68" s="22" t="s">
        <v>48</v>
      </c>
      <c r="L68" s="22" t="s">
        <v>7</v>
      </c>
      <c r="M68" s="65"/>
      <c r="N68" s="33"/>
      <c r="O68" s="33"/>
      <c r="P68" s="34"/>
      <c r="Q68" s="33"/>
      <c r="R68" s="33"/>
      <c r="S68" s="35"/>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63">
        <f>total_amount_ba($B$2,$D$2,D68,F68,J68,K68,M68)</f>
        <v>0</v>
      </c>
      <c r="BB68" s="63">
        <f>BA68+SUM(N68:AZ68)</f>
        <v>0</v>
      </c>
      <c r="BC68" s="29" t="str">
        <f>SpellNumber(L68,BB68)</f>
        <v>INR Zero Only</v>
      </c>
      <c r="IE68" s="31">
        <v>1.02</v>
      </c>
      <c r="IF68" s="31" t="s">
        <v>40</v>
      </c>
      <c r="IG68" s="31" t="s">
        <v>41</v>
      </c>
      <c r="IH68" s="31">
        <v>213</v>
      </c>
      <c r="II68" s="31" t="s">
        <v>37</v>
      </c>
    </row>
    <row r="69" spans="1:243" s="30" customFormat="1" ht="33" customHeight="1">
      <c r="A69" s="38" t="s">
        <v>46</v>
      </c>
      <c r="B69" s="39"/>
      <c r="C69" s="40"/>
      <c r="D69" s="41"/>
      <c r="E69" s="41"/>
      <c r="F69" s="41"/>
      <c r="G69" s="41"/>
      <c r="H69" s="42"/>
      <c r="I69" s="42"/>
      <c r="J69" s="42"/>
      <c r="K69" s="42"/>
      <c r="L69" s="43"/>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64">
        <f>SUM(BA13:BA68)</f>
        <v>0</v>
      </c>
      <c r="BB69" s="64">
        <f>SUM(BB13:BB68)</f>
        <v>0</v>
      </c>
      <c r="BC69" s="29" t="str">
        <f>SpellNumber($E$2,BB69)</f>
        <v>INR Zero Only</v>
      </c>
      <c r="IE69" s="31">
        <v>4</v>
      </c>
      <c r="IF69" s="31" t="s">
        <v>40</v>
      </c>
      <c r="IG69" s="31" t="s">
        <v>45</v>
      </c>
      <c r="IH69" s="31">
        <v>10</v>
      </c>
      <c r="II69" s="31" t="s">
        <v>37</v>
      </c>
    </row>
    <row r="70" spans="1:243" s="54" customFormat="1" ht="39" customHeight="1" hidden="1">
      <c r="A70" s="39" t="s">
        <v>50</v>
      </c>
      <c r="B70" s="45"/>
      <c r="C70" s="46"/>
      <c r="D70" s="47"/>
      <c r="E70" s="48" t="s">
        <v>47</v>
      </c>
      <c r="F70" s="61"/>
      <c r="G70" s="49"/>
      <c r="H70" s="50"/>
      <c r="I70" s="50"/>
      <c r="J70" s="50"/>
      <c r="K70" s="51"/>
      <c r="L70" s="52"/>
      <c r="M70" s="53"/>
      <c r="O70" s="30"/>
      <c r="P70" s="30"/>
      <c r="Q70" s="30"/>
      <c r="R70" s="30"/>
      <c r="S70" s="30"/>
      <c r="BA70" s="59">
        <f>IF(ISBLANK(F70),0,IF(E70="Excess (+)",ROUND(BA69+(BA69*F70),2),IF(E70="Less (-)",ROUND(BA69+(BA69*F70*(-1)),2),0)))</f>
        <v>0</v>
      </c>
      <c r="BB70" s="60">
        <f>ROUND(BA70,0)</f>
        <v>0</v>
      </c>
      <c r="BC70" s="29" t="str">
        <f>SpellNumber(L70,BB70)</f>
        <v> Zero Only</v>
      </c>
      <c r="IE70" s="55"/>
      <c r="IF70" s="55"/>
      <c r="IG70" s="55"/>
      <c r="IH70" s="55"/>
      <c r="II70" s="55"/>
    </row>
    <row r="71" spans="1:243" s="54" customFormat="1" ht="51" customHeight="1">
      <c r="A71" s="38" t="s">
        <v>49</v>
      </c>
      <c r="B71" s="38"/>
      <c r="C71" s="89" t="str">
        <f>SpellNumber($E$2,BB69)</f>
        <v>INR Zero Only</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1"/>
      <c r="IE71" s="55"/>
      <c r="IF71" s="55"/>
      <c r="IG71" s="55"/>
      <c r="IH71" s="55"/>
      <c r="II71" s="55"/>
    </row>
    <row r="72" spans="3:243" s="14" customFormat="1" ht="15">
      <c r="C72" s="56"/>
      <c r="D72" s="56"/>
      <c r="E72" s="56"/>
      <c r="F72" s="56"/>
      <c r="G72" s="56"/>
      <c r="H72" s="56"/>
      <c r="I72" s="56"/>
      <c r="J72" s="56"/>
      <c r="K72" s="56"/>
      <c r="L72" s="56"/>
      <c r="M72" s="56"/>
      <c r="O72" s="56"/>
      <c r="BA72" s="56"/>
      <c r="BC72" s="56"/>
      <c r="IE72" s="15"/>
      <c r="IF72" s="15"/>
      <c r="IG72" s="15"/>
      <c r="IH72" s="15"/>
      <c r="II72" s="15"/>
    </row>
  </sheetData>
  <sheetProtection password="EEC8" sheet="1" selectLockedCells="1"/>
  <mergeCells count="8">
    <mergeCell ref="A9:BC9"/>
    <mergeCell ref="C71:BC71"/>
    <mergeCell ref="A1:L1"/>
    <mergeCell ref="A4:BC4"/>
    <mergeCell ref="A5:BC5"/>
    <mergeCell ref="A6:BC6"/>
    <mergeCell ref="A7:BC7"/>
    <mergeCell ref="B8:BC8"/>
  </mergeCells>
  <dataValidations count="22">
    <dataValidation type="list" allowBlank="1" showInputMessage="1" showErrorMessage="1" sqref="L59 L60 L61 L62 L63 L64 L65 L66 L67 L13 L14 L15 L16 L17 L18 L19 L20 L21 L22 L23 L24 L25 L26 L27 L28 L29 L30 L31 L32 L33 L34 L35 L36 L37 L38 L39 L40 L41 L42 L43 L44 L45 L46 L47 L48 L49 L50 L51 L52 L53 L54 L55 L56 L57 L58 L68">
      <formula1>"INR"</formula1>
    </dataValidation>
    <dataValidation allowBlank="1" showInputMessage="1" showErrorMessage="1" promptTitle="Addition / Deduction" prompt="Please Choose the correct One" sqref="J13:J68"/>
    <dataValidation type="list" showInputMessage="1" showErrorMessage="1" sqref="I13:I6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0">
      <formula1>IF(ISBLANK(F70),$A$3:$C$3,$B$3:$C$3)</formula1>
    </dataValidation>
    <dataValidation type="decimal" allowBlank="1" showInputMessage="1" showErrorMessage="1" errorTitle="Invalid Entry" error="Only Numeric Values are allowed. " sqref="A13:A68">
      <formula1>0</formula1>
      <formula2>999999999999999</formula2>
    </dataValidation>
    <dataValidation allowBlank="1" showInputMessage="1" showErrorMessage="1" promptTitle="Item Description" prompt="Please enter Item Description in text" sqref="B63:B67 B54:B58 B45:B49 B32:B36 B19:B23"/>
    <dataValidation allowBlank="1" showInputMessage="1" showErrorMessage="1" promptTitle="Itemcode/Make" prompt="Please enter text" sqref="C13:C68"/>
    <dataValidation type="decimal" allowBlank="1" showInputMessage="1" showErrorMessage="1" promptTitle="Rate Entry" prompt="Please enter the Other Taxes2 in Rupees for this item. " errorTitle="Invaid Entry" error="Only Numeric Values are allowed. " sqref="N13:O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8">
      <formula1>0</formula1>
      <formula2>999999999999999</formula2>
    </dataValidation>
    <dataValidation allowBlank="1" showInputMessage="1" showErrorMessage="1" promptTitle="Units" prompt="Please enter Units in text" sqref="E13:E68"/>
    <dataValidation type="decimal" allowBlank="1" showInputMessage="1" showErrorMessage="1" promptTitle="Quantity" prompt="Please enter the Quantity for this item. " errorTitle="Invalid Entry" error="Only Numeric Values are allowed. " sqref="D13:D68 F13:F6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0">
      <formula1>IF(E70&lt;&gt;"Select",0,-1)</formula1>
      <formula2>IF(E70&lt;&gt;"Select",99.99,-1)</formula2>
    </dataValidation>
    <dataValidation type="list" allowBlank="1" showInputMessage="1" showErrorMessage="1" sqref="C2">
      <formula1>"Normal, SingleWindow, Alternate"</formula1>
    </dataValidation>
    <dataValidation type="list" allowBlank="1" showInputMessage="1" showErrorMessage="1" sqref="K13:K6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M19:M21 M24:M29 M31:M33 M35:M40 M42:M43 M45:M46 M48:M49 M51:M54 M56 M58:M62 M64:M6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2021-07-12T10:20:40Z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