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<sst xmlns="http://schemas.openxmlformats.org/spreadsheetml/2006/main" count="175" uniqueCount="86">
  <si>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</si>
  <si>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</si>
  <si>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</si>
  <si>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</si>
  <si>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</si>
  <si>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</si>
  <si>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</si>
  <si>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</si>
  <si>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</si>
  <si>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</si>
  <si>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</si>
  <si>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</si>
  <si>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</si>
  <si>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</si>
  <si>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</si>
  <si>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</si>
  <si>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</si>
  <si>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</si>
  <si>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</si>
  <si>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</si>
  <si>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</si>
  <si>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</si>
  <si>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</si>
  <si>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</si>
  <si>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</si>
  <si>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</si>
  <si>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</si>
  <si>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</si>
  <si>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</si>
  <si>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</si>
  <si>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</si>
  <si>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</si>
  <si>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</si>
  <si>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</si>
  <si>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</si>
  <si>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</si>
  <si>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</si>
  <si>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</si>
  <si>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</si>
  <si>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</si>
  <si>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</si>
  <si>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</si>
  <si>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</si>
  <si>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</si>
  <si>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</si>
  <si>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</si>
  <si>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</si>
  <si>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</si>
  <si>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</si>
  <si>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</si>
  <si>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</si>
  <si>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</si>
  <si>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</si>
  <si>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</si>
  <si>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</si>
  <si>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Supply, installation, testing &amp; commissioning of Desiccant type Dehumidifier , totally self contained type suitable for outdoor installation  with high performance metal silicates synthesized in situ and S.S perimeter flange, process and reactive motors, reactive heater, thermostat, humidistat,  DPT switch and all safety and electrical devices and MS frame, PVC/hose Pipe, wall opening &amp; making good for installation of  the unit for the  labs as per below design condition complete as required. </t>
  </si>
  <si>
    <t>Lab 1 (SL-110-B)</t>
  </si>
  <si>
    <r>
      <t xml:space="preserve">Relative humidity = 45 </t>
    </r>
    <r>
      <rPr>
        <sz val="11"/>
        <color indexed="8"/>
        <rFont val="Calibri"/>
        <family val="2"/>
      </rPr>
      <t>± 54 %</t>
    </r>
  </si>
  <si>
    <t>Lab temperature required   = 25 ± 2 Deg. C</t>
  </si>
  <si>
    <t xml:space="preserve">Volume = 8.8 m x 9.6m x 4 m </t>
  </si>
  <si>
    <t>Door -1</t>
  </si>
  <si>
    <t>Door Size= 1.2 x 2.4 m</t>
  </si>
  <si>
    <t>Door opening per hour = 2.</t>
  </si>
  <si>
    <t>Number of people inside the room is = 6</t>
  </si>
  <si>
    <t>Infiltration Air = 50 CFM</t>
  </si>
  <si>
    <t>Fresh Air = 100 CFM</t>
  </si>
  <si>
    <t>Exhaust Air = 100 CFM</t>
  </si>
  <si>
    <t xml:space="preserve">Dehumidifier of min. 900 CFM for above lab-1 </t>
  </si>
  <si>
    <t>Supply, installation, testing &amp; commissioning of AHU/ Duct heater for 4000 CFM AHU for humidity &amp; temperature control with  heater capacity 3.0 Kw with digital thermostat, geyser thermostat,  humidistat and with all safety controls.</t>
  </si>
  <si>
    <t>Item1</t>
  </si>
  <si>
    <t>Item2</t>
  </si>
  <si>
    <t>Item3</t>
  </si>
  <si>
    <t>Item4</t>
  </si>
  <si>
    <t>Item5</t>
  </si>
  <si>
    <t>Item6</t>
  </si>
  <si>
    <t>Item7</t>
  </si>
  <si>
    <t>Item8</t>
  </si>
  <si>
    <t>Item9</t>
  </si>
  <si>
    <t>Item10</t>
  </si>
  <si>
    <t>Item11</t>
  </si>
  <si>
    <t>Item12</t>
  </si>
  <si>
    <t>Item13</t>
  </si>
  <si>
    <t>Item14</t>
  </si>
  <si>
    <t>Tender Inviting Authority:  Executive Engineer IWD IIT Kanpur</t>
  </si>
  <si>
    <t xml:space="preserve">Name of Work: SITC of Desiccant type Dehumidifier and other associated works at SL-110B-, IIT Kanpur. </t>
  </si>
  <si>
    <t>Contract No:  11/AC/2021/86 dated 08.07.2021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</si>
</sst>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0" fillId="0" borderId="13" xfId="0" applyFont="1" applyFill="1" applyBorder="1" applyAlignment="1">
      <alignment horizontal="center" vertical="top"/>
    </xf>
    <xf numFmtId="0" fontId="0" fillId="0" borderId="13" xfId="0" applyFill="1" applyBorder="1" applyAlignment="1">
      <alignment horizontal="justify" vertical="top" wrapText="1"/>
    </xf>
    <xf numFmtId="0" fontId="56"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ill="1" applyBorder="1" applyAlignment="1">
      <alignment vertical="top"/>
    </xf>
    <xf numFmtId="0" fontId="0" fillId="0" borderId="13" xfId="0" applyFont="1" applyFill="1" applyBorder="1" applyAlignment="1">
      <alignment horizontal="left" vertical="top"/>
    </xf>
    <xf numFmtId="2" fontId="0"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20OFFICE\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0"/>
  <sheetViews>
    <sheetView showGridLines="0" zoomScale="73" zoomScaleNormal="73" zoomScalePageLayoutView="0" workbookViewId="0" topLeftCell="A1">
      <selection activeCell="M25" sqref="M25"/>
    </sheetView>
  </sheetViews>
  <sheetFormatPr defaultColWidth="9.140625" defaultRowHeight="15"/>
  <cols>
    <col min="1" max="1" width="15.421875" style="57" customWidth="1"/>
    <col min="2" max="2" width="47.8515625" style="57" customWidth="1"/>
    <col min="3" max="3" width="12.57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2" t="s">
        <v>83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30.75" customHeight="1">
      <c r="A5" s="82" t="s">
        <v>84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75" customHeight="1">
      <c r="A6" s="82" t="s">
        <v>85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61.5" customHeight="1">
      <c r="A8" s="8"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61.5"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50">
      <c r="A13" s="68">
        <v>1</v>
      </c>
      <c r="B13" s="69" t="s">
        <v>55</v>
      </c>
      <c r="C13" s="19" t="s">
        <v>69</v>
      </c>
      <c r="D13" s="68"/>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
      <c r="A14" s="68">
        <v>1.01</v>
      </c>
      <c r="B14" s="70" t="s">
        <v>56</v>
      </c>
      <c r="C14" s="19" t="s">
        <v>70</v>
      </c>
      <c r="D14" s="68"/>
      <c r="E14" s="21"/>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1.01</v>
      </c>
      <c r="IF14" s="33" t="s">
        <v>39</v>
      </c>
      <c r="IG14" s="33" t="s">
        <v>35</v>
      </c>
      <c r="IH14" s="33">
        <v>123.223</v>
      </c>
      <c r="II14" s="33" t="s">
        <v>37</v>
      </c>
    </row>
    <row r="15" spans="1:243" s="32" customFormat="1" ht="15">
      <c r="A15" s="68">
        <v>1.02</v>
      </c>
      <c r="B15" s="71" t="s">
        <v>57</v>
      </c>
      <c r="C15" s="19" t="s">
        <v>71</v>
      </c>
      <c r="D15" s="68"/>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15">
      <c r="A16" s="68">
        <v>1.03</v>
      </c>
      <c r="B16" s="72" t="s">
        <v>58</v>
      </c>
      <c r="C16" s="19" t="s">
        <v>72</v>
      </c>
      <c r="D16" s="68"/>
      <c r="E16" s="21"/>
      <c r="F16" s="20"/>
      <c r="G16" s="22"/>
      <c r="H16" s="22"/>
      <c r="I16" s="20"/>
      <c r="J16" s="23"/>
      <c r="K16" s="24"/>
      <c r="L16" s="24"/>
      <c r="M16" s="25"/>
      <c r="N16" s="26"/>
      <c r="O16" s="26"/>
      <c r="P16" s="27"/>
      <c r="Q16" s="26"/>
      <c r="R16" s="26"/>
      <c r="S16" s="2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9"/>
      <c r="BB16" s="30"/>
      <c r="BC16" s="31"/>
      <c r="IE16" s="33">
        <v>2</v>
      </c>
      <c r="IF16" s="33" t="s">
        <v>34</v>
      </c>
      <c r="IG16" s="33" t="s">
        <v>42</v>
      </c>
      <c r="IH16" s="33">
        <v>10</v>
      </c>
      <c r="II16" s="33" t="s">
        <v>37</v>
      </c>
    </row>
    <row r="17" spans="1:243" s="32" customFormat="1" ht="15">
      <c r="A17" s="68">
        <v>1.04</v>
      </c>
      <c r="B17" s="71" t="s">
        <v>59</v>
      </c>
      <c r="C17" s="19" t="s">
        <v>73</v>
      </c>
      <c r="D17" s="68"/>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15">
      <c r="A18" s="68">
        <v>1.05</v>
      </c>
      <c r="B18" s="71" t="s">
        <v>60</v>
      </c>
      <c r="C18" s="19" t="s">
        <v>74</v>
      </c>
      <c r="D18" s="68"/>
      <c r="E18" s="21"/>
      <c r="F18" s="20"/>
      <c r="G18" s="22"/>
      <c r="H18" s="22"/>
      <c r="I18" s="20"/>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15">
      <c r="A19" s="68">
        <v>1.06</v>
      </c>
      <c r="B19" s="71" t="s">
        <v>61</v>
      </c>
      <c r="C19" s="19" t="s">
        <v>75</v>
      </c>
      <c r="D19" s="68"/>
      <c r="E19" s="21"/>
      <c r="F19" s="20"/>
      <c r="G19" s="22"/>
      <c r="H19" s="22"/>
      <c r="I19" s="20"/>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15">
      <c r="A20" s="68">
        <v>1.07</v>
      </c>
      <c r="B20" s="71" t="s">
        <v>62</v>
      </c>
      <c r="C20" s="19" t="s">
        <v>76</v>
      </c>
      <c r="D20" s="68"/>
      <c r="E20" s="21"/>
      <c r="F20" s="20"/>
      <c r="G20" s="22"/>
      <c r="H20" s="22"/>
      <c r="I20" s="20"/>
      <c r="J20" s="23"/>
      <c r="K20" s="24"/>
      <c r="L20" s="24"/>
      <c r="M20" s="25"/>
      <c r="N20" s="26"/>
      <c r="O20" s="26"/>
      <c r="P20" s="27"/>
      <c r="Q20" s="26"/>
      <c r="R20" s="26"/>
      <c r="S20" s="2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9"/>
      <c r="BB20" s="30"/>
      <c r="BC20" s="31"/>
      <c r="IE20" s="33">
        <v>2</v>
      </c>
      <c r="IF20" s="33" t="s">
        <v>34</v>
      </c>
      <c r="IG20" s="33" t="s">
        <v>42</v>
      </c>
      <c r="IH20" s="33">
        <v>10</v>
      </c>
      <c r="II20" s="33" t="s">
        <v>37</v>
      </c>
    </row>
    <row r="21" spans="1:243" s="32" customFormat="1" ht="15">
      <c r="A21" s="68">
        <v>1.08</v>
      </c>
      <c r="B21" s="71" t="s">
        <v>63</v>
      </c>
      <c r="C21" s="19" t="s">
        <v>77</v>
      </c>
      <c r="D21" s="68"/>
      <c r="E21" s="21"/>
      <c r="F21" s="20"/>
      <c r="G21" s="22"/>
      <c r="H21" s="22"/>
      <c r="I21" s="20"/>
      <c r="J21" s="23"/>
      <c r="K21" s="24"/>
      <c r="L21" s="24"/>
      <c r="M21" s="25"/>
      <c r="N21" s="26"/>
      <c r="O21" s="26"/>
      <c r="P21" s="27"/>
      <c r="Q21" s="26"/>
      <c r="R21" s="26"/>
      <c r="S21" s="2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9"/>
      <c r="BB21" s="30"/>
      <c r="BC21" s="31"/>
      <c r="IE21" s="33">
        <v>3</v>
      </c>
      <c r="IF21" s="33" t="s">
        <v>43</v>
      </c>
      <c r="IG21" s="33" t="s">
        <v>44</v>
      </c>
      <c r="IH21" s="33">
        <v>10</v>
      </c>
      <c r="II21" s="33" t="s">
        <v>37</v>
      </c>
    </row>
    <row r="22" spans="1:243" s="32" customFormat="1" ht="15">
      <c r="A22" s="68">
        <v>1.09</v>
      </c>
      <c r="B22" s="72" t="s">
        <v>64</v>
      </c>
      <c r="C22" s="19" t="s">
        <v>78</v>
      </c>
      <c r="D22" s="68"/>
      <c r="E22" s="21"/>
      <c r="F22" s="20"/>
      <c r="G22" s="22"/>
      <c r="H22" s="22"/>
      <c r="I22" s="20"/>
      <c r="J22" s="23"/>
      <c r="K22" s="24"/>
      <c r="L22" s="24"/>
      <c r="M22" s="25"/>
      <c r="N22" s="26"/>
      <c r="O22" s="26"/>
      <c r="P22" s="27"/>
      <c r="Q22" s="26"/>
      <c r="R22" s="26"/>
      <c r="S22" s="2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9"/>
      <c r="BB22" s="30"/>
      <c r="BC22" s="31"/>
      <c r="IE22" s="33">
        <v>1.01</v>
      </c>
      <c r="IF22" s="33" t="s">
        <v>39</v>
      </c>
      <c r="IG22" s="33" t="s">
        <v>35</v>
      </c>
      <c r="IH22" s="33">
        <v>123.223</v>
      </c>
      <c r="II22" s="33" t="s">
        <v>37</v>
      </c>
    </row>
    <row r="23" spans="1:243" s="32" customFormat="1" ht="15">
      <c r="A23" s="68">
        <v>1.1</v>
      </c>
      <c r="B23" s="71" t="s">
        <v>65</v>
      </c>
      <c r="C23" s="19" t="s">
        <v>79</v>
      </c>
      <c r="D23" s="68"/>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15">
      <c r="A24" s="68">
        <v>1.11</v>
      </c>
      <c r="B24" s="71" t="s">
        <v>66</v>
      </c>
      <c r="C24" s="19" t="s">
        <v>80</v>
      </c>
      <c r="D24" s="68"/>
      <c r="E24" s="21"/>
      <c r="F24" s="20"/>
      <c r="G24" s="22"/>
      <c r="H24" s="22"/>
      <c r="I24" s="20"/>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1.02</v>
      </c>
      <c r="IF24" s="33" t="s">
        <v>40</v>
      </c>
      <c r="IG24" s="33" t="s">
        <v>41</v>
      </c>
      <c r="IH24" s="33">
        <v>213</v>
      </c>
      <c r="II24" s="33" t="s">
        <v>37</v>
      </c>
    </row>
    <row r="25" spans="1:243" s="32" customFormat="1" ht="15">
      <c r="A25" s="68">
        <v>1.12</v>
      </c>
      <c r="B25" s="73" t="s">
        <v>67</v>
      </c>
      <c r="C25" s="19" t="s">
        <v>81</v>
      </c>
      <c r="D25" s="74">
        <v>1</v>
      </c>
      <c r="E25" s="21" t="s">
        <v>37</v>
      </c>
      <c r="F25" s="67">
        <v>10</v>
      </c>
      <c r="G25" s="34"/>
      <c r="H25" s="34"/>
      <c r="I25" s="20" t="s">
        <v>38</v>
      </c>
      <c r="J25" s="23">
        <f>IF(I25="Less(-)",-1,1)</f>
        <v>1</v>
      </c>
      <c r="K25" s="24" t="s">
        <v>48</v>
      </c>
      <c r="L25" s="24" t="s">
        <v>7</v>
      </c>
      <c r="M25" s="66"/>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4">
        <f>total_amount_ba($B$2,$D$2,D25,F25,J25,K25,M25)</f>
        <v>0</v>
      </c>
      <c r="BB25" s="64">
        <f>BA25+SUM(N25:AZ25)</f>
        <v>0</v>
      </c>
      <c r="BC25" s="31" t="str">
        <f>SpellNumber(L25,BB25)</f>
        <v>INR Zero Only</v>
      </c>
      <c r="IE25" s="33">
        <v>2</v>
      </c>
      <c r="IF25" s="33" t="s">
        <v>34</v>
      </c>
      <c r="IG25" s="33" t="s">
        <v>42</v>
      </c>
      <c r="IH25" s="33">
        <v>10</v>
      </c>
      <c r="II25" s="33" t="s">
        <v>37</v>
      </c>
    </row>
    <row r="26" spans="1:243" s="32" customFormat="1" ht="75">
      <c r="A26" s="68">
        <v>2</v>
      </c>
      <c r="B26" s="69" t="s">
        <v>68</v>
      </c>
      <c r="C26" s="19" t="s">
        <v>82</v>
      </c>
      <c r="D26" s="74">
        <v>1</v>
      </c>
      <c r="E26" s="21" t="s">
        <v>37</v>
      </c>
      <c r="F26" s="67">
        <v>10</v>
      </c>
      <c r="G26" s="34"/>
      <c r="H26" s="34"/>
      <c r="I26" s="20" t="s">
        <v>38</v>
      </c>
      <c r="J26" s="23">
        <f>IF(I26="Less(-)",-1,1)</f>
        <v>1</v>
      </c>
      <c r="K26" s="24" t="s">
        <v>48</v>
      </c>
      <c r="L26" s="24" t="s">
        <v>7</v>
      </c>
      <c r="M26" s="66"/>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4">
        <f>total_amount_ba($B$2,$D$2,D26,F26,J26,K26,M26)</f>
        <v>0</v>
      </c>
      <c r="BB26" s="64">
        <f>BA26+SUM(N26:AZ26)</f>
        <v>0</v>
      </c>
      <c r="BC26" s="31" t="str">
        <f>SpellNumber(L26,BB26)</f>
        <v>INR Zero Only</v>
      </c>
      <c r="IE26" s="33">
        <v>3</v>
      </c>
      <c r="IF26" s="33" t="s">
        <v>43</v>
      </c>
      <c r="IG26" s="33" t="s">
        <v>44</v>
      </c>
      <c r="IH26" s="33">
        <v>10</v>
      </c>
      <c r="II26" s="33" t="s">
        <v>37</v>
      </c>
    </row>
    <row r="27" spans="1:243" s="32" customFormat="1" ht="33" customHeight="1">
      <c r="A27" s="39" t="s">
        <v>46</v>
      </c>
      <c r="B27" s="40"/>
      <c r="C27" s="41"/>
      <c r="D27" s="42"/>
      <c r="E27" s="42"/>
      <c r="F27" s="42"/>
      <c r="G27" s="42"/>
      <c r="H27" s="43"/>
      <c r="I27" s="43"/>
      <c r="J27" s="43"/>
      <c r="K27" s="43"/>
      <c r="L27" s="44"/>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65">
        <f>SUM(BA13:BA26)</f>
        <v>0</v>
      </c>
      <c r="BB27" s="65">
        <f>SUM(BB13:BB26)</f>
        <v>0</v>
      </c>
      <c r="BC27" s="31" t="str">
        <f>SpellNumber($E$2,BB27)</f>
        <v>INR Zero Only</v>
      </c>
      <c r="IE27" s="33">
        <v>4</v>
      </c>
      <c r="IF27" s="33" t="s">
        <v>40</v>
      </c>
      <c r="IG27" s="33" t="s">
        <v>45</v>
      </c>
      <c r="IH27" s="33">
        <v>10</v>
      </c>
      <c r="II27" s="33" t="s">
        <v>37</v>
      </c>
    </row>
    <row r="28" spans="1:243" s="55" customFormat="1" ht="39" customHeight="1" hidden="1">
      <c r="A28" s="40" t="s">
        <v>50</v>
      </c>
      <c r="B28" s="46"/>
      <c r="C28" s="47"/>
      <c r="D28" s="48"/>
      <c r="E28" s="49" t="s">
        <v>47</v>
      </c>
      <c r="F28" s="62"/>
      <c r="G28" s="50"/>
      <c r="H28" s="51"/>
      <c r="I28" s="51"/>
      <c r="J28" s="51"/>
      <c r="K28" s="52"/>
      <c r="L28" s="53"/>
      <c r="M28" s="54"/>
      <c r="O28" s="32"/>
      <c r="P28" s="32"/>
      <c r="Q28" s="32"/>
      <c r="R28" s="32"/>
      <c r="S28" s="32"/>
      <c r="BA28" s="60">
        <f>IF(ISBLANK(F28),0,IF(E28="Excess (+)",ROUND(BA27+(BA27*F28),2),IF(E28="Less (-)",ROUND(BA27+(BA27*F28*(-1)),2),0)))</f>
        <v>0</v>
      </c>
      <c r="BB28" s="61">
        <f>ROUND(BA28,0)</f>
        <v>0</v>
      </c>
      <c r="BC28" s="31" t="str">
        <f>SpellNumber(L28,BB28)</f>
        <v> Zero Only</v>
      </c>
      <c r="IE28" s="56"/>
      <c r="IF28" s="56"/>
      <c r="IG28" s="56"/>
      <c r="IH28" s="56"/>
      <c r="II28" s="56"/>
    </row>
    <row r="29" spans="1:243" s="55" customFormat="1" ht="51" customHeight="1">
      <c r="A29" s="39" t="s">
        <v>49</v>
      </c>
      <c r="B29" s="39"/>
      <c r="C29" s="78" t="str">
        <f>SpellNumber($E$2,BB27)</f>
        <v>INR Zero Only</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0"/>
      <c r="IE29" s="56"/>
      <c r="IF29" s="56"/>
      <c r="IG29" s="56"/>
      <c r="IH29" s="56"/>
      <c r="II29" s="56"/>
    </row>
    <row r="30" spans="3:243" s="14" customFormat="1" ht="15">
      <c r="C30" s="57"/>
      <c r="D30" s="57"/>
      <c r="E30" s="57"/>
      <c r="F30" s="57"/>
      <c r="G30" s="57"/>
      <c r="H30" s="57"/>
      <c r="I30" s="57"/>
      <c r="J30" s="57"/>
      <c r="K30" s="57"/>
      <c r="L30" s="57"/>
      <c r="M30" s="57"/>
      <c r="O30" s="57"/>
      <c r="BA30" s="57"/>
      <c r="BC30" s="57"/>
      <c r="IE30" s="15"/>
      <c r="IF30" s="15"/>
      <c r="IG30" s="15"/>
      <c r="IH30" s="15"/>
      <c r="II30" s="15"/>
    </row>
  </sheetData>
  <sheetProtection password="EEC8" sheet="1" selectLockedCells="1"/>
  <mergeCells count="8">
    <mergeCell ref="A9:BC9"/>
    <mergeCell ref="C29:BC29"/>
    <mergeCell ref="A1:L1"/>
    <mergeCell ref="A4:BC4"/>
    <mergeCell ref="A5:BC5"/>
    <mergeCell ref="A6:BC6"/>
    <mergeCell ref="A7:BC7"/>
    <mergeCell ref="B8:BC8"/>
  </mergeCells>
  <dataValidations count="22">
    <dataValidation type="list" allowBlank="1" showInputMessage="1" showErrorMessage="1" sqref="L22 L23 L24 L25 L13 L14 L15 L16 L17 L18 L19 L20 L21 L26">
      <formula1>"INR"</formula1>
    </dataValidation>
    <dataValidation allowBlank="1" showInputMessage="1" showErrorMessage="1" promptTitle="Addition / Deduction" prompt="Please Choose the correct One" sqref="J13:J26"/>
    <dataValidation type="list" showInputMessage="1" showErrorMessage="1" sqref="I13:I2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allowBlank="1" showInputMessage="1" showErrorMessage="1" errorTitle="Invalid Entry" error="Only Numeric Values are allowed. " sqref="A13:A26">
      <formula1>0</formula1>
      <formula2>999999999999999</formula2>
    </dataValidation>
    <dataValidation allowBlank="1" showInputMessage="1" showErrorMessage="1" promptTitle="Item Description" prompt="Please enter Item Description in text" sqref="B19:B23"/>
    <dataValidation allowBlank="1" showInputMessage="1" showErrorMessage="1" promptTitle="Itemcode/Make" prompt="Please enter text" sqref="C13:C26"/>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list" allowBlank="1" showInputMessage="1" showErrorMessage="1" sqref="C2">
      <formula1>"Normal, SingleWindow, Alternate"</formula1>
    </dataValidation>
    <dataValidation type="list" allowBlank="1" showInputMessage="1" showErrorMessage="1" sqref="K13:K2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5:M2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2021-07-08T11:29:18Z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