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380" windowHeight="80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<sst xmlns="http://schemas.openxmlformats.org/spreadsheetml/2006/main" count="232" uniqueCount="92">
  <si>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</si>
  <si>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</si>
  <si>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</si>
  <si>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</si>
  <si>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</si>
  <si>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</si>
  <si>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</si>
  <si>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</si>
  <si>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</si>
  <si>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</si>
  <si>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</si>
  <si>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</si>
  <si>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</si>
  <si>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</si>
  <si>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</si>
  <si>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</si>
  <si>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</si>
  <si>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</si>
  <si>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</si>
  <si>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</si>
  <si>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</si>
  <si>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</si>
  <si>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</si>
  <si>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</si>
  <si>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</si>
  <si>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</si>
  <si>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</si>
  <si>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</si>
  <si>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</si>
  <si>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</si>
  <si>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</si>
  <si>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</si>
  <si>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</si>
  <si>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</si>
  <si>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</si>
  <si>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</si>
  <si>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</si>
  <si>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</si>
  <si>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</si>
  <si>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</si>
  <si>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</si>
  <si>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</si>
  <si>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</si>
  <si>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</si>
  <si>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</si>
  <si>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</si>
  <si>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</si>
  <si>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</si>
  <si>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</si>
  <si>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</si>
  <si>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</si>
  <si>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</si>
  <si>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</si>
  <si>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</si>
  <si>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</si>
  <si>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</si>
  <si>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</si>
  <si>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</si>
  <si>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</si>
  <si>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</si>
  <si>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</si>
  <si>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</si>
  <si>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</si>
  <si>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Tender Inviting Authority: Superintending Engineer, IWD, IIT, Kanpur</t>
  </si>
  <si>
    <t>ROOFING</t>
  </si>
  <si>
    <t>Providing and fixing flat pressed 3 layer medium density particle board or graded particle board (Grade I) IS: 3087 marked, in ceiling with necessary nails etc. complete (frame work to be paid separately):</t>
  </si>
  <si>
    <t>12 mm thick</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</si>
  <si>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</si>
  <si>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</si>
  <si>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</si>
  <si>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</si>
  <si>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</si>
  <si>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</si>
  <si>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</si>
  <si>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Distempering with 1st quality acrylic  distemper (ready made) having VOC content less than 50 gm per ltr. of approved manufacturer and of required shade and colour complete. as per manufacturer's specification.</t>
  </si>
  <si>
    <t>Finishing walls with Acrylic Smooth exterior paint of required shade :</t>
  </si>
  <si>
    <t>Old work (One or more coat applied @ 0.90 ltr/10 sqm).</t>
  </si>
  <si>
    <t>REPAIRS TO BUILDING</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</si>
  <si>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</si>
  <si>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Name of Work: Distempering &amp; painting in L2,L3, L4, L8, L9, L10, L11, L12, L13, L16, L17 and painting on ceiling of corridor L-8 to L-17 &amp; near L.H.C office.</t>
  </si>
  <si>
    <t>item no.4</t>
  </si>
  <si>
    <t>item no.6</t>
  </si>
  <si>
    <t>item no.7</t>
  </si>
  <si>
    <t>item no.9</t>
  </si>
  <si>
    <t>item no.11</t>
  </si>
  <si>
    <t>item no.12</t>
  </si>
  <si>
    <t>item no.13</t>
  </si>
  <si>
    <t>item no.14</t>
  </si>
  <si>
    <t>item no.15</t>
  </si>
  <si>
    <t>item no.16</t>
  </si>
  <si>
    <t>item no.17</t>
  </si>
  <si>
    <t>Contract No:   07/Civil/Div-2/2021-22/03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</si>
</sst>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2" fontId="7" fillId="0" borderId="25" xfId="56" applyNumberFormat="1" applyFont="1" applyFill="1" applyBorder="1" applyAlignment="1" applyProtection="1">
      <alignment horizontal="center" vertical="top"/>
      <protection/>
    </xf>
    <xf numFmtId="2" fontId="7" fillId="0" borderId="26" xfId="56" applyNumberFormat="1" applyFont="1" applyFill="1" applyBorder="1" applyAlignment="1" applyProtection="1">
      <alignment horizontal="center" vertical="top"/>
      <protection/>
    </xf>
    <xf numFmtId="2" fontId="7" fillId="0" borderId="27"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3"/>
  <sheetViews>
    <sheetView showGridLines="0" zoomScale="85" zoomScaleNormal="85" zoomScalePageLayoutView="0" workbookViewId="0" topLeftCell="A1">
      <selection activeCell="A14" sqref="A14:A30"/>
    </sheetView>
  </sheetViews>
  <sheetFormatPr defaultColWidth="9.140625" defaultRowHeight="15"/>
  <cols>
    <col min="1" max="1" width="9.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79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91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64</v>
      </c>
      <c r="C13" s="39" t="s">
        <v>55</v>
      </c>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2"/>
      <c r="IA13" s="22">
        <v>1</v>
      </c>
      <c r="IB13" s="22" t="s">
        <v>64</v>
      </c>
      <c r="IC13" s="22" t="s">
        <v>55</v>
      </c>
      <c r="IE13" s="23"/>
      <c r="IF13" s="23" t="s">
        <v>34</v>
      </c>
      <c r="IG13" s="23" t="s">
        <v>35</v>
      </c>
      <c r="IH13" s="23">
        <v>10</v>
      </c>
      <c r="II13" s="23" t="s">
        <v>36</v>
      </c>
    </row>
    <row r="14" spans="1:243" s="22" customFormat="1" ht="71.25">
      <c r="A14" s="59">
        <v>1.01</v>
      </c>
      <c r="B14" s="64" t="s">
        <v>65</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65</v>
      </c>
      <c r="IC14" s="22" t="s">
        <v>56</v>
      </c>
      <c r="IE14" s="23"/>
      <c r="IF14" s="23" t="s">
        <v>40</v>
      </c>
      <c r="IG14" s="23" t="s">
        <v>35</v>
      </c>
      <c r="IH14" s="23">
        <v>123.223</v>
      </c>
      <c r="II14" s="23" t="s">
        <v>37</v>
      </c>
    </row>
    <row r="15" spans="1:243" s="22" customFormat="1" ht="28.5">
      <c r="A15" s="59">
        <v>1.02</v>
      </c>
      <c r="B15" s="60" t="s">
        <v>66</v>
      </c>
      <c r="C15" s="39" t="s">
        <v>57</v>
      </c>
      <c r="D15" s="61">
        <v>4</v>
      </c>
      <c r="E15" s="62" t="s">
        <v>52</v>
      </c>
      <c r="F15" s="63">
        <v>743.4</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2974</v>
      </c>
      <c r="BB15" s="54">
        <f>BA15+SUM(N15:AZ15)</f>
        <v>2974</v>
      </c>
      <c r="BC15" s="50" t="str">
        <f>SpellNumber(L15,BB15)</f>
        <v>INR  Two Thousand Nine Hundred &amp; Seventy Four  Only</v>
      </c>
      <c r="IA15" s="22">
        <v>1.02</v>
      </c>
      <c r="IB15" s="22" t="s">
        <v>66</v>
      </c>
      <c r="IC15" s="22" t="s">
        <v>57</v>
      </c>
      <c r="ID15" s="22">
        <v>4</v>
      </c>
      <c r="IE15" s="23" t="s">
        <v>52</v>
      </c>
      <c r="IF15" s="23" t="s">
        <v>41</v>
      </c>
      <c r="IG15" s="23" t="s">
        <v>42</v>
      </c>
      <c r="IH15" s="23">
        <v>213</v>
      </c>
      <c r="II15" s="23" t="s">
        <v>37</v>
      </c>
    </row>
    <row r="16" spans="1:243" s="22" customFormat="1" ht="19.5" customHeight="1">
      <c r="A16" s="59">
        <v>2</v>
      </c>
      <c r="B16" s="60" t="s">
        <v>53</v>
      </c>
      <c r="C16" s="39" t="s">
        <v>80</v>
      </c>
      <c r="D16" s="70"/>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2"/>
      <c r="IA16" s="22">
        <v>2</v>
      </c>
      <c r="IB16" s="22" t="s">
        <v>53</v>
      </c>
      <c r="IC16" s="22" t="s">
        <v>80</v>
      </c>
      <c r="IE16" s="23"/>
      <c r="IF16" s="23"/>
      <c r="IG16" s="23"/>
      <c r="IH16" s="23"/>
      <c r="II16" s="23"/>
    </row>
    <row r="17" spans="1:243" s="22" customFormat="1" ht="76.5" customHeight="1">
      <c r="A17" s="59">
        <v>2.01</v>
      </c>
      <c r="B17" s="60" t="s">
        <v>67</v>
      </c>
      <c r="C17" s="39" t="s">
        <v>58</v>
      </c>
      <c r="D17" s="70"/>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A17" s="22">
        <v>2.01</v>
      </c>
      <c r="IB17" s="22" t="s">
        <v>67</v>
      </c>
      <c r="IC17" s="22" t="s">
        <v>58</v>
      </c>
      <c r="IE17" s="23"/>
      <c r="IF17" s="23"/>
      <c r="IG17" s="23"/>
      <c r="IH17" s="23"/>
      <c r="II17" s="23"/>
    </row>
    <row r="18" spans="1:243" s="22" customFormat="1" ht="18.75" customHeight="1">
      <c r="A18" s="59">
        <v>2.02</v>
      </c>
      <c r="B18" s="60" t="s">
        <v>68</v>
      </c>
      <c r="C18" s="39" t="s">
        <v>81</v>
      </c>
      <c r="D18" s="61">
        <v>130</v>
      </c>
      <c r="E18" s="62" t="s">
        <v>52</v>
      </c>
      <c r="F18" s="63">
        <v>76.41</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9933</v>
      </c>
      <c r="BB18" s="54">
        <f>BA18+SUM(N18:AZ18)</f>
        <v>9933</v>
      </c>
      <c r="BC18" s="50" t="str">
        <f>SpellNumber(L18,BB18)</f>
        <v>INR  Nine Thousand Nine Hundred &amp; Thirty Three  Only</v>
      </c>
      <c r="IA18" s="22">
        <v>2.02</v>
      </c>
      <c r="IB18" s="22" t="s">
        <v>68</v>
      </c>
      <c r="IC18" s="22" t="s">
        <v>81</v>
      </c>
      <c r="ID18" s="22">
        <v>130</v>
      </c>
      <c r="IE18" s="23" t="s">
        <v>52</v>
      </c>
      <c r="IF18" s="23"/>
      <c r="IG18" s="23"/>
      <c r="IH18" s="23"/>
      <c r="II18" s="23"/>
    </row>
    <row r="19" spans="1:243" s="22" customFormat="1" ht="42.75">
      <c r="A19" s="59">
        <v>2.03</v>
      </c>
      <c r="B19" s="60" t="s">
        <v>69</v>
      </c>
      <c r="C19" s="39" t="s">
        <v>82</v>
      </c>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2"/>
      <c r="IA19" s="22">
        <v>2.03</v>
      </c>
      <c r="IB19" s="22" t="s">
        <v>69</v>
      </c>
      <c r="IC19" s="22" t="s">
        <v>82</v>
      </c>
      <c r="IE19" s="23"/>
      <c r="IF19" s="23"/>
      <c r="IG19" s="23"/>
      <c r="IH19" s="23"/>
      <c r="II19" s="23"/>
    </row>
    <row r="20" spans="1:243" s="22" customFormat="1" ht="57">
      <c r="A20" s="59">
        <v>2.04</v>
      </c>
      <c r="B20" s="60" t="s">
        <v>70</v>
      </c>
      <c r="C20" s="39" t="s">
        <v>59</v>
      </c>
      <c r="D20" s="61">
        <v>37</v>
      </c>
      <c r="E20" s="62" t="s">
        <v>52</v>
      </c>
      <c r="F20" s="63">
        <v>155.32</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5747</v>
      </c>
      <c r="BB20" s="54">
        <f>BA20+SUM(N20:AZ20)</f>
        <v>5747</v>
      </c>
      <c r="BC20" s="50" t="str">
        <f>SpellNumber(L20,BB20)</f>
        <v>INR  Five Thousand Seven Hundred &amp; Forty Seven  Only</v>
      </c>
      <c r="IA20" s="22">
        <v>2.04</v>
      </c>
      <c r="IB20" s="22" t="s">
        <v>70</v>
      </c>
      <c r="IC20" s="22" t="s">
        <v>59</v>
      </c>
      <c r="ID20" s="22">
        <v>37</v>
      </c>
      <c r="IE20" s="23" t="s">
        <v>52</v>
      </c>
      <c r="IF20" s="23" t="s">
        <v>34</v>
      </c>
      <c r="IG20" s="23" t="s">
        <v>43</v>
      </c>
      <c r="IH20" s="23">
        <v>10</v>
      </c>
      <c r="II20" s="23" t="s">
        <v>37</v>
      </c>
    </row>
    <row r="21" spans="1:243" s="22" customFormat="1" ht="85.5">
      <c r="A21" s="59">
        <v>2.05</v>
      </c>
      <c r="B21" s="60" t="s">
        <v>71</v>
      </c>
      <c r="C21" s="39" t="s">
        <v>83</v>
      </c>
      <c r="D21" s="61">
        <v>170</v>
      </c>
      <c r="E21" s="62" t="s">
        <v>52</v>
      </c>
      <c r="F21" s="63">
        <v>100.96</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17163</v>
      </c>
      <c r="BB21" s="54">
        <f>BA21+SUM(N21:AZ21)</f>
        <v>17163</v>
      </c>
      <c r="BC21" s="50" t="str">
        <f>SpellNumber(L21,BB21)</f>
        <v>INR  Seventeen Thousand One Hundred &amp; Sixty Three  Only</v>
      </c>
      <c r="IA21" s="22">
        <v>2.05</v>
      </c>
      <c r="IB21" s="22" t="s">
        <v>71</v>
      </c>
      <c r="IC21" s="22" t="s">
        <v>83</v>
      </c>
      <c r="ID21" s="22">
        <v>170</v>
      </c>
      <c r="IE21" s="23" t="s">
        <v>52</v>
      </c>
      <c r="IF21" s="23"/>
      <c r="IG21" s="23"/>
      <c r="IH21" s="23"/>
      <c r="II21" s="23"/>
    </row>
    <row r="22" spans="1:243" s="22" customFormat="1" ht="85.5">
      <c r="A22" s="59">
        <v>2.06</v>
      </c>
      <c r="B22" s="60" t="s">
        <v>72</v>
      </c>
      <c r="C22" s="39" t="s">
        <v>60</v>
      </c>
      <c r="D22" s="61">
        <v>170</v>
      </c>
      <c r="E22" s="62" t="s">
        <v>52</v>
      </c>
      <c r="F22" s="63">
        <v>16</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ROUND(total_amount_ba($B$2,$D$2,D22,F22,J22,K22,M22),0)</f>
        <v>2720</v>
      </c>
      <c r="BB22" s="54">
        <f>BA22+SUM(N22:AZ22)</f>
        <v>2720</v>
      </c>
      <c r="BC22" s="50" t="str">
        <f>SpellNumber(L22,BB22)</f>
        <v>INR  Two Thousand Seven Hundred &amp; Twenty  Only</v>
      </c>
      <c r="IA22" s="22">
        <v>2.06</v>
      </c>
      <c r="IB22" s="22" t="s">
        <v>72</v>
      </c>
      <c r="IC22" s="22" t="s">
        <v>60</v>
      </c>
      <c r="ID22" s="22">
        <v>170</v>
      </c>
      <c r="IE22" s="23" t="s">
        <v>52</v>
      </c>
      <c r="IF22" s="23" t="s">
        <v>40</v>
      </c>
      <c r="IG22" s="23" t="s">
        <v>35</v>
      </c>
      <c r="IH22" s="23">
        <v>123.223</v>
      </c>
      <c r="II22" s="23" t="s">
        <v>37</v>
      </c>
    </row>
    <row r="23" spans="1:243" s="22" customFormat="1" ht="42.75">
      <c r="A23" s="59">
        <v>2.07</v>
      </c>
      <c r="B23" s="60" t="s">
        <v>69</v>
      </c>
      <c r="C23" s="39" t="s">
        <v>84</v>
      </c>
      <c r="D23" s="70"/>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2"/>
      <c r="IA23" s="22">
        <v>2.07</v>
      </c>
      <c r="IB23" s="22" t="s">
        <v>69</v>
      </c>
      <c r="IC23" s="22" t="s">
        <v>84</v>
      </c>
      <c r="IE23" s="23"/>
      <c r="IF23" s="23" t="s">
        <v>44</v>
      </c>
      <c r="IG23" s="23" t="s">
        <v>45</v>
      </c>
      <c r="IH23" s="23">
        <v>10</v>
      </c>
      <c r="II23" s="23" t="s">
        <v>37</v>
      </c>
    </row>
    <row r="24" spans="1:243" s="22" customFormat="1" ht="28.5">
      <c r="A24" s="59">
        <v>2.08</v>
      </c>
      <c r="B24" s="60" t="s">
        <v>73</v>
      </c>
      <c r="C24" s="39" t="s">
        <v>85</v>
      </c>
      <c r="D24" s="61">
        <v>140</v>
      </c>
      <c r="E24" s="62" t="s">
        <v>52</v>
      </c>
      <c r="F24" s="63">
        <v>70.1</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9814</v>
      </c>
      <c r="BB24" s="54">
        <f>BA24+SUM(N24:AZ24)</f>
        <v>9814</v>
      </c>
      <c r="BC24" s="50" t="str">
        <f>SpellNumber(L24,BB24)</f>
        <v>INR  Nine Thousand Eight Hundred &amp; Fourteen  Only</v>
      </c>
      <c r="IA24" s="22">
        <v>2.08</v>
      </c>
      <c r="IB24" s="22" t="s">
        <v>73</v>
      </c>
      <c r="IC24" s="22" t="s">
        <v>85</v>
      </c>
      <c r="ID24" s="22">
        <v>140</v>
      </c>
      <c r="IE24" s="23" t="s">
        <v>52</v>
      </c>
      <c r="IF24" s="23"/>
      <c r="IG24" s="23"/>
      <c r="IH24" s="23"/>
      <c r="II24" s="23"/>
    </row>
    <row r="25" spans="1:243" s="22" customFormat="1" ht="77.25" customHeight="1">
      <c r="A25" s="59">
        <v>2.09</v>
      </c>
      <c r="B25" s="60" t="s">
        <v>74</v>
      </c>
      <c r="C25" s="39" t="s">
        <v>86</v>
      </c>
      <c r="D25" s="70"/>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2"/>
      <c r="IA25" s="22">
        <v>2.09</v>
      </c>
      <c r="IB25" s="22" t="s">
        <v>74</v>
      </c>
      <c r="IC25" s="22" t="s">
        <v>86</v>
      </c>
      <c r="IE25" s="23"/>
      <c r="IF25" s="23" t="s">
        <v>41</v>
      </c>
      <c r="IG25" s="23" t="s">
        <v>42</v>
      </c>
      <c r="IH25" s="23">
        <v>213</v>
      </c>
      <c r="II25" s="23" t="s">
        <v>37</v>
      </c>
    </row>
    <row r="26" spans="1:243" s="22" customFormat="1" ht="42.75">
      <c r="A26" s="63">
        <v>2.1</v>
      </c>
      <c r="B26" s="60" t="s">
        <v>73</v>
      </c>
      <c r="C26" s="39" t="s">
        <v>87</v>
      </c>
      <c r="D26" s="61">
        <v>3190</v>
      </c>
      <c r="E26" s="62" t="s">
        <v>52</v>
      </c>
      <c r="F26" s="63">
        <v>42.13</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134395</v>
      </c>
      <c r="BB26" s="54">
        <f>BA26+SUM(N26:AZ26)</f>
        <v>134395</v>
      </c>
      <c r="BC26" s="50" t="str">
        <f>SpellNumber(L26,BB26)</f>
        <v>INR  One Lakh Thirty Four Thousand Three Hundred &amp; Ninety Five  Only</v>
      </c>
      <c r="IA26" s="22">
        <v>2.1</v>
      </c>
      <c r="IB26" s="22" t="s">
        <v>73</v>
      </c>
      <c r="IC26" s="22" t="s">
        <v>87</v>
      </c>
      <c r="ID26" s="22">
        <v>3190</v>
      </c>
      <c r="IE26" s="23" t="s">
        <v>52</v>
      </c>
      <c r="IF26" s="23"/>
      <c r="IG26" s="23"/>
      <c r="IH26" s="23"/>
      <c r="II26" s="23"/>
    </row>
    <row r="27" spans="1:243" s="22" customFormat="1" ht="16.5" customHeight="1">
      <c r="A27" s="59">
        <v>2.11</v>
      </c>
      <c r="B27" s="60" t="s">
        <v>75</v>
      </c>
      <c r="C27" s="39" t="s">
        <v>88</v>
      </c>
      <c r="D27" s="70"/>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2"/>
      <c r="IA27" s="22">
        <v>2.11</v>
      </c>
      <c r="IB27" s="22" t="s">
        <v>75</v>
      </c>
      <c r="IC27" s="22" t="s">
        <v>88</v>
      </c>
      <c r="IE27" s="23"/>
      <c r="IF27" s="23"/>
      <c r="IG27" s="23"/>
      <c r="IH27" s="23"/>
      <c r="II27" s="23"/>
    </row>
    <row r="28" spans="1:243" s="22" customFormat="1" ht="41.25" customHeight="1">
      <c r="A28" s="59">
        <v>2.12</v>
      </c>
      <c r="B28" s="60" t="s">
        <v>76</v>
      </c>
      <c r="C28" s="39" t="s">
        <v>89</v>
      </c>
      <c r="D28" s="61">
        <v>2090</v>
      </c>
      <c r="E28" s="62" t="s">
        <v>52</v>
      </c>
      <c r="F28" s="63">
        <v>59.05</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ROUND(total_amount_ba($B$2,$D$2,D28,F28,J28,K28,M28),0)</f>
        <v>123415</v>
      </c>
      <c r="BB28" s="54">
        <f>BA28+SUM(N28:AZ28)</f>
        <v>123415</v>
      </c>
      <c r="BC28" s="50" t="str">
        <f>SpellNumber(L28,BB28)</f>
        <v>INR  One Lakh Twenty Three Thousand Four Hundred &amp; Fifteen  Only</v>
      </c>
      <c r="IA28" s="22">
        <v>2.12</v>
      </c>
      <c r="IB28" s="22" t="s">
        <v>76</v>
      </c>
      <c r="IC28" s="22" t="s">
        <v>89</v>
      </c>
      <c r="ID28" s="22">
        <v>2090</v>
      </c>
      <c r="IE28" s="23" t="s">
        <v>52</v>
      </c>
      <c r="IF28" s="23"/>
      <c r="IG28" s="23"/>
      <c r="IH28" s="23"/>
      <c r="II28" s="23"/>
    </row>
    <row r="29" spans="1:237" ht="15.75">
      <c r="A29" s="59">
        <v>3</v>
      </c>
      <c r="B29" s="60" t="s">
        <v>77</v>
      </c>
      <c r="C29" s="39" t="s">
        <v>90</v>
      </c>
      <c r="D29" s="70"/>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2"/>
      <c r="IA29" s="1">
        <v>3</v>
      </c>
      <c r="IB29" s="1" t="s">
        <v>77</v>
      </c>
      <c r="IC29" s="1" t="s">
        <v>90</v>
      </c>
    </row>
    <row r="30" spans="1:239" ht="285.75" customHeight="1">
      <c r="A30" s="59">
        <v>3.01</v>
      </c>
      <c r="B30" s="60" t="s">
        <v>78</v>
      </c>
      <c r="C30" s="39" t="s">
        <v>61</v>
      </c>
      <c r="D30" s="61">
        <v>30</v>
      </c>
      <c r="E30" s="62" t="s">
        <v>52</v>
      </c>
      <c r="F30" s="63">
        <v>226.17</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ROUND(total_amount_ba($B$2,$D$2,D30,F30,J30,K30,M30),0)</f>
        <v>6785</v>
      </c>
      <c r="BB30" s="54">
        <f>BA30+SUM(N30:AZ30)</f>
        <v>6785</v>
      </c>
      <c r="BC30" s="50" t="str">
        <f>SpellNumber(L30,BB30)</f>
        <v>INR  Six Thousand Seven Hundred &amp; Eighty Five  Only</v>
      </c>
      <c r="IA30" s="1">
        <v>3.01</v>
      </c>
      <c r="IB30" s="1" t="s">
        <v>78</v>
      </c>
      <c r="IC30" s="1" t="s">
        <v>61</v>
      </c>
      <c r="ID30" s="1">
        <v>30</v>
      </c>
      <c r="IE30" s="3" t="s">
        <v>52</v>
      </c>
    </row>
    <row r="31" spans="1:55" ht="30" customHeight="1">
      <c r="A31" s="25" t="s">
        <v>46</v>
      </c>
      <c r="B31" s="26"/>
      <c r="C31" s="27"/>
      <c r="D31" s="43"/>
      <c r="E31" s="43"/>
      <c r="F31" s="43"/>
      <c r="G31" s="43"/>
      <c r="H31" s="55"/>
      <c r="I31" s="55"/>
      <c r="J31" s="55"/>
      <c r="K31" s="55"/>
      <c r="L31" s="56"/>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57">
        <f>SUM(BA13:BA30)</f>
        <v>312946</v>
      </c>
      <c r="BB31" s="58">
        <f>SUM(BB13:BB30)</f>
        <v>312946</v>
      </c>
      <c r="BC31" s="50" t="str">
        <f>SpellNumber(L31,BB31)</f>
        <v>  Three Lakh Twelve Thousand Nine Hundred &amp; Forty Six  Only</v>
      </c>
    </row>
    <row r="32" spans="1:55" ht="18">
      <c r="A32" s="26" t="s">
        <v>47</v>
      </c>
      <c r="B32" s="28"/>
      <c r="C32" s="29"/>
      <c r="D32" s="30"/>
      <c r="E32" s="44" t="s">
        <v>54</v>
      </c>
      <c r="F32" s="45"/>
      <c r="G32" s="31"/>
      <c r="H32" s="32"/>
      <c r="I32" s="32"/>
      <c r="J32" s="32"/>
      <c r="K32" s="33"/>
      <c r="L32" s="34"/>
      <c r="M32" s="35"/>
      <c r="N32" s="36"/>
      <c r="O32" s="22"/>
      <c r="P32" s="22"/>
      <c r="Q32" s="22"/>
      <c r="R32" s="22"/>
      <c r="S32" s="22"/>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7">
        <f>IF(ISBLANK(F32),0,IF(E32="Excess (+)",ROUND(BA31+(BA31*F32),2),IF(E32="Less (-)",ROUND(BA31+(BA31*F32*(-1)),2),IF(E32="At Par",BA31,0))))</f>
        <v>0</v>
      </c>
      <c r="BB32" s="38">
        <f>ROUND(BA32,0)</f>
        <v>0</v>
      </c>
      <c r="BC32" s="21" t="str">
        <f>SpellNumber($E$2,BB32)</f>
        <v>INR Zero Only</v>
      </c>
    </row>
    <row r="33" spans="1:55" ht="18">
      <c r="A33" s="25" t="s">
        <v>48</v>
      </c>
      <c r="B33" s="25"/>
      <c r="C33" s="66" t="str">
        <f>SpellNumber($E$2,BB32)</f>
        <v>INR Zero Only</v>
      </c>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row>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sheetData>
  <sheetProtection password="9E83" sheet="1"/>
  <autoFilter ref="A11:BC33"/>
  <mergeCells count="17">
    <mergeCell ref="D13:BC13"/>
    <mergeCell ref="D17:BC17"/>
    <mergeCell ref="D19:BC19"/>
    <mergeCell ref="D23:BC23"/>
    <mergeCell ref="D25:BC25"/>
    <mergeCell ref="D29:BC29"/>
    <mergeCell ref="D27:BC27"/>
    <mergeCell ref="A9:BC9"/>
    <mergeCell ref="C33:BC33"/>
    <mergeCell ref="A1:L1"/>
    <mergeCell ref="A4:BC4"/>
    <mergeCell ref="A5:BC5"/>
    <mergeCell ref="A6:BC6"/>
    <mergeCell ref="A7:BC7"/>
    <mergeCell ref="D16:BC16"/>
    <mergeCell ref="B8:BC8"/>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
      <formula1>IF(E32="Select",-1,IF(E32="At Par",0,0))</formula1>
      <formula2>IF(E32="Select",-1,IF(E32="At Par",0,0.99))</formula2>
    </dataValidation>
    <dataValidation type="list" allowBlank="1" showErrorMessage="1" sqref="E3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allowBlank="1" showErrorMessage="1" sqref="D13:D14 K15 D16:D17 K18 D19 K20:K22 D23 K24 D25 K26 D27 K28 K30 D2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2 G24:H24 G26:H26 G28:H28 G30:H30">
      <formula1>0</formula1>
      <formula2>999999999999999</formula2>
    </dataValidation>
    <dataValidation allowBlank="1" showInputMessage="1" showErrorMessage="1" promptTitle="Addition / Deduction" prompt="Please Choose the correct One" sqref="J15 J18 J20:J22 J24 J26 J28 J30">
      <formula1>0</formula1>
      <formula2>0</formula2>
    </dataValidation>
    <dataValidation type="list" showErrorMessage="1" sqref="I15 I18 I20:I22 I24 I26 I28 I3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2 N24:O24 N26:O26 N28:O28 N30: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2 R24 R26 R28 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2 Q24 Q26 Q28 Q3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2 M24 M26 M28 M3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D22 D24 D26 D28 D30">
      <formula1>0</formula1>
      <formula2>999999999999999</formula2>
    </dataValidation>
    <dataValidation type="list" allowBlank="1" showInputMessage="1" showErrorMessage="1" sqref="L26 L27 L28 L13 L14 L15 L16 L17 L18 L19 L20 L21 L22 L23 L24 L25 L30 L29">
      <formula1>"INR"</formula1>
    </dataValidation>
    <dataValidation allowBlank="1" showInputMessage="1" showErrorMessage="1" promptTitle="Itemcode/Make" prompt="Please enter text" sqref="C13:C30">
      <formula1>0</formula1>
      <formula2>0</formula2>
    </dataValidation>
    <dataValidation type="decimal" allowBlank="1" showInputMessage="1" showErrorMessage="1" errorTitle="Invalid Entry" error="Only Numeric Values are allowed. " sqref="A13:A3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F22 F24 F26 F28 F30">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7" t="s">
        <v>49</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2021-06-25T07:25:07Z</cp:lastPrinted>
  <dcterms:created xsi:type="dcterms:W3CDTF">2009-01-30T06:42:42Z</dcterms:created>
  <dcterms:modified xsi:type="dcterms:W3CDTF">2021-07-19T11:01:56Z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