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<sst xmlns="http://schemas.openxmlformats.org/spreadsheetml/2006/main" count="267" uniqueCount="111">
  <si>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</si>
  <si>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</si>
  <si>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</si>
  <si>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</si>
  <si>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</si>
  <si>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</si>
  <si>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</si>
  <si>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</si>
  <si>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</si>
  <si>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</si>
  <si>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</si>
  <si>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</si>
  <si>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</si>
  <si>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</si>
  <si>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</si>
  <si>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</si>
  <si>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</si>
  <si>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</si>
  <si>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</si>
  <si>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</si>
  <si>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</si>
  <si>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</si>
  <si>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</si>
  <si>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</si>
  <si>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</si>
  <si>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</si>
  <si>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</si>
  <si>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</si>
  <si>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</si>
  <si>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</si>
  <si>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</si>
  <si>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</si>
  <si>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</si>
  <si>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</si>
  <si>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</si>
  <si>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</si>
  <si>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</si>
  <si>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</si>
  <si>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</si>
  <si>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</si>
  <si>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</si>
  <si>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</si>
  <si>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</si>
  <si>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</si>
  <si>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</si>
  <si>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</si>
  <si>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</si>
  <si>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</si>
  <si>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</si>
  <si>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</si>
  <si>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</si>
  <si>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</si>
  <si>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</si>
  <si>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</si>
  <si>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</si>
  <si>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</si>
  <si>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</si>
  <si>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no.5</t>
  </si>
  <si>
    <t>item no.8</t>
  </si>
  <si>
    <t>item no.10</t>
  </si>
  <si>
    <t>item no.18</t>
  </si>
  <si>
    <t>item no.25</t>
  </si>
  <si>
    <t>item no.26</t>
  </si>
  <si>
    <t>cum</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</si>
  <si>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</si>
  <si>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</si>
  <si>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</si>
  <si>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</si>
  <si>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</si>
  <si>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</si>
  <si>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ROOFING</t>
  </si>
  <si>
    <t>Tender Inviting Authority: Superintending Engineer, IWD, IIT, Kanpur</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</si>
  <si>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</si>
  <si>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</si>
  <si>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</si>
  <si>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</si>
  <si>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</si>
  <si>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</si>
  <si>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</si>
  <si>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</si>
  <si>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</si>
  <si>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</si>
  <si>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</si>
  <si>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</si>
  <si>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</si>
  <si>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</si>
  <si>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</si>
  <si>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</si>
  <si>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</si>
  <si>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</si>
  <si>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</si>
  <si>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</si>
  <si>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</si>
  <si>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</si>
  <si>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</si>
  <si>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</si>
  <si>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</si>
  <si>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Small surfaces such as cantilever ends, brackets and ends of steps, caps and bases to pilasters and columns and the like</t>
  </si>
  <si>
    <t>STEEL WORK</t>
  </si>
  <si>
    <t>Structural steel work riveted, bolted or welded in built up sections, trusses and framed work, including cutting, hoisting, fixing in position and applying a priming coat of approved steel primer all complete.</t>
  </si>
  <si>
    <t>15 mm cement plaster on rough side of single or half brick wall of mix:</t>
  </si>
  <si>
    <t>1:6 (1 cement: 6 coarse sand)</t>
  </si>
  <si>
    <t>Distempering with oil bound washable distemper of approved brand and manufacture to give an even shade :</t>
  </si>
  <si>
    <t>New work (two or more coats) over and including water thinnable priming coat with cement primer</t>
  </si>
  <si>
    <t>Finishing walls with Acrylic Smooth exterior paint of required shade :</t>
  </si>
  <si>
    <t>New work (Two or more coat applied @ 1.67 ltr/10 sqm over and including priming coat of exterior primer applied @ 2.20 kg/10 sqm)</t>
  </si>
  <si>
    <t>MINOR CIVIL MAINTENANCE WORK</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</si>
  <si>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</si>
  <si>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Providing fixing Thermal insulation of ceiling (under deck insulation) with AEROLAMLDE Alu. foil sheet single side and wire mesh of 12.5mm x 24 gauge wire mesh, for top most ceiling of Building.</t>
  </si>
  <si>
    <t>Name of Work: Providing False ceiling and Structural steel work of Test Hall at Back side of IME Building.</t>
  </si>
  <si>
    <t>Contract No:   06/Civil/Div-2/2021-22/01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</si>
</sst>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49" fontId="4" fillId="0" borderId="16" xfId="0" applyNumberFormat="1" applyFont="1" applyFill="1" applyBorder="1" applyAlignment="1">
      <alignment horizontal="center" vertical="top"/>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0"/>
  <sheetViews>
    <sheetView showGridLines="0" zoomScale="85" zoomScaleNormal="85" zoomScalePageLayoutView="0" workbookViewId="0" topLeftCell="A1">
      <selection activeCell="BI12" sqref="BI1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71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109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110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50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65</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92</v>
      </c>
      <c r="C13" s="39" t="s">
        <v>55</v>
      </c>
      <c r="D13" s="67"/>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9"/>
      <c r="IA13" s="22">
        <v>1</v>
      </c>
      <c r="IB13" s="22" t="s">
        <v>92</v>
      </c>
      <c r="IC13" s="22" t="s">
        <v>55</v>
      </c>
      <c r="IE13" s="23"/>
      <c r="IF13" s="23" t="s">
        <v>34</v>
      </c>
      <c r="IG13" s="23" t="s">
        <v>35</v>
      </c>
      <c r="IH13" s="23">
        <v>10</v>
      </c>
      <c r="II13" s="23" t="s">
        <v>36</v>
      </c>
    </row>
    <row r="14" spans="1:243" s="22" customFormat="1" ht="142.5" customHeight="1">
      <c r="A14" s="59">
        <v>1.01</v>
      </c>
      <c r="B14" s="64" t="s">
        <v>93</v>
      </c>
      <c r="C14" s="39" t="s">
        <v>56</v>
      </c>
      <c r="D14" s="67"/>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9"/>
      <c r="IA14" s="22">
        <v>1.01</v>
      </c>
      <c r="IB14" s="22" t="s">
        <v>93</v>
      </c>
      <c r="IC14" s="22" t="s">
        <v>56</v>
      </c>
      <c r="IE14" s="23"/>
      <c r="IF14" s="23" t="s">
        <v>40</v>
      </c>
      <c r="IG14" s="23" t="s">
        <v>35</v>
      </c>
      <c r="IH14" s="23">
        <v>123.223</v>
      </c>
      <c r="II14" s="23" t="s">
        <v>37</v>
      </c>
    </row>
    <row r="15" spans="1:243" s="22" customFormat="1" ht="71.25">
      <c r="A15" s="59">
        <v>1.02</v>
      </c>
      <c r="B15" s="64" t="s">
        <v>94</v>
      </c>
      <c r="C15" s="39" t="s">
        <v>75</v>
      </c>
      <c r="D15" s="61">
        <v>1</v>
      </c>
      <c r="E15" s="66" t="s">
        <v>63</v>
      </c>
      <c r="F15" s="63">
        <v>7870.62</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7871</v>
      </c>
      <c r="BB15" s="54">
        <f>BA15+SUM(N15:AZ15)</f>
        <v>7871</v>
      </c>
      <c r="BC15" s="50" t="str">
        <f>SpellNumber(L15,BB15)</f>
        <v>INR  Seven Thousand Eight Hundred &amp; Seventy One  Only</v>
      </c>
      <c r="IA15" s="22">
        <v>1.02</v>
      </c>
      <c r="IB15" s="22" t="s">
        <v>94</v>
      </c>
      <c r="IC15" s="22" t="s">
        <v>75</v>
      </c>
      <c r="ID15" s="22">
        <v>1</v>
      </c>
      <c r="IE15" s="23" t="s">
        <v>63</v>
      </c>
      <c r="IF15" s="23"/>
      <c r="IG15" s="23"/>
      <c r="IH15" s="23"/>
      <c r="II15" s="23"/>
    </row>
    <row r="16" spans="1:243" s="22" customFormat="1" ht="15.75">
      <c r="A16" s="59">
        <v>2</v>
      </c>
      <c r="B16" s="60" t="s">
        <v>66</v>
      </c>
      <c r="C16" s="39" t="s">
        <v>57</v>
      </c>
      <c r="D16" s="67"/>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A16" s="22">
        <v>2</v>
      </c>
      <c r="IB16" s="22" t="s">
        <v>66</v>
      </c>
      <c r="IC16" s="22" t="s">
        <v>57</v>
      </c>
      <c r="IE16" s="23"/>
      <c r="IF16" s="23"/>
      <c r="IG16" s="23"/>
      <c r="IH16" s="23"/>
      <c r="II16" s="23"/>
    </row>
    <row r="17" spans="1:243" s="22" customFormat="1" ht="128.25">
      <c r="A17" s="59">
        <v>2.01</v>
      </c>
      <c r="B17" s="60" t="s">
        <v>95</v>
      </c>
      <c r="C17" s="39" t="s">
        <v>76</v>
      </c>
      <c r="D17" s="67"/>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9"/>
      <c r="IA17" s="22">
        <v>2.01</v>
      </c>
      <c r="IB17" s="22" t="s">
        <v>95</v>
      </c>
      <c r="IC17" s="22" t="s">
        <v>76</v>
      </c>
      <c r="IE17" s="23"/>
      <c r="IF17" s="23"/>
      <c r="IG17" s="23"/>
      <c r="IH17" s="23"/>
      <c r="II17" s="23"/>
    </row>
    <row r="18" spans="1:243" s="22" customFormat="1" ht="71.25">
      <c r="A18" s="59">
        <v>2.02</v>
      </c>
      <c r="B18" s="60" t="s">
        <v>96</v>
      </c>
      <c r="C18" s="39" t="s">
        <v>77</v>
      </c>
      <c r="D18" s="61">
        <v>5</v>
      </c>
      <c r="E18" s="66" t="s">
        <v>63</v>
      </c>
      <c r="F18" s="63">
        <v>8159.57</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40798</v>
      </c>
      <c r="BB18" s="54">
        <f>BA18+SUM(N18:AZ18)</f>
        <v>40798</v>
      </c>
      <c r="BC18" s="50" t="str">
        <f>SpellNumber(L18,BB18)</f>
        <v>INR  Forty Thousand Seven Hundred &amp; Ninety Eight  Only</v>
      </c>
      <c r="IA18" s="22">
        <v>2.02</v>
      </c>
      <c r="IB18" s="22" t="s">
        <v>96</v>
      </c>
      <c r="IC18" s="22" t="s">
        <v>77</v>
      </c>
      <c r="ID18" s="22">
        <v>5</v>
      </c>
      <c r="IE18" s="23" t="s">
        <v>63</v>
      </c>
      <c r="IF18" s="23"/>
      <c r="IG18" s="23"/>
      <c r="IH18" s="23"/>
      <c r="II18" s="23"/>
    </row>
    <row r="19" spans="1:243" s="22" customFormat="1" ht="42.75">
      <c r="A19" s="59">
        <v>2.03</v>
      </c>
      <c r="B19" s="60" t="s">
        <v>67</v>
      </c>
      <c r="C19" s="39" t="s">
        <v>58</v>
      </c>
      <c r="D19" s="67"/>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9"/>
      <c r="IA19" s="22">
        <v>2.03</v>
      </c>
      <c r="IB19" s="22" t="s">
        <v>67</v>
      </c>
      <c r="IC19" s="22" t="s">
        <v>58</v>
      </c>
      <c r="IE19" s="23"/>
      <c r="IF19" s="23" t="s">
        <v>34</v>
      </c>
      <c r="IG19" s="23" t="s">
        <v>43</v>
      </c>
      <c r="IH19" s="23">
        <v>10</v>
      </c>
      <c r="II19" s="23" t="s">
        <v>37</v>
      </c>
    </row>
    <row r="20" spans="1:243" s="22" customFormat="1" ht="57">
      <c r="A20" s="59">
        <v>2.04</v>
      </c>
      <c r="B20" s="60" t="s">
        <v>97</v>
      </c>
      <c r="C20" s="39" t="s">
        <v>78</v>
      </c>
      <c r="D20" s="61">
        <v>10</v>
      </c>
      <c r="E20" s="62" t="s">
        <v>52</v>
      </c>
      <c r="F20" s="63">
        <v>678.38</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6784</v>
      </c>
      <c r="BB20" s="54">
        <f>BA20+SUM(N20:AZ20)</f>
        <v>6784</v>
      </c>
      <c r="BC20" s="50" t="str">
        <f>SpellNumber(L20,BB20)</f>
        <v>INR  Six Thousand Seven Hundred &amp; Eighty Four  Only</v>
      </c>
      <c r="IA20" s="22">
        <v>2.04</v>
      </c>
      <c r="IB20" s="22" t="s">
        <v>97</v>
      </c>
      <c r="IC20" s="22" t="s">
        <v>78</v>
      </c>
      <c r="ID20" s="22">
        <v>10</v>
      </c>
      <c r="IE20" s="23" t="s">
        <v>52</v>
      </c>
      <c r="IF20" s="23"/>
      <c r="IG20" s="23"/>
      <c r="IH20" s="23"/>
      <c r="II20" s="23"/>
    </row>
    <row r="21" spans="1:243" s="22" customFormat="1" ht="71.25">
      <c r="A21" s="59">
        <v>2.05</v>
      </c>
      <c r="B21" s="60" t="s">
        <v>68</v>
      </c>
      <c r="C21" s="39" t="s">
        <v>59</v>
      </c>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9"/>
      <c r="IA21" s="22">
        <v>2.05</v>
      </c>
      <c r="IB21" s="22" t="s">
        <v>68</v>
      </c>
      <c r="IC21" s="22" t="s">
        <v>59</v>
      </c>
      <c r="IE21" s="23"/>
      <c r="IF21" s="23" t="s">
        <v>40</v>
      </c>
      <c r="IG21" s="23" t="s">
        <v>35</v>
      </c>
      <c r="IH21" s="23">
        <v>123.223</v>
      </c>
      <c r="II21" s="23" t="s">
        <v>37</v>
      </c>
    </row>
    <row r="22" spans="1:243" s="22" customFormat="1" ht="28.5">
      <c r="A22" s="59">
        <v>2.06</v>
      </c>
      <c r="B22" s="60" t="s">
        <v>69</v>
      </c>
      <c r="C22" s="39" t="s">
        <v>79</v>
      </c>
      <c r="D22" s="61">
        <v>300</v>
      </c>
      <c r="E22" s="66" t="s">
        <v>64</v>
      </c>
      <c r="F22" s="63">
        <v>73.21</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21963</v>
      </c>
      <c r="BB22" s="54">
        <f>BA22+SUM(N22:AZ22)</f>
        <v>21963</v>
      </c>
      <c r="BC22" s="50" t="str">
        <f>SpellNumber(L22,BB22)</f>
        <v>INR  Twenty One Thousand Nine Hundred &amp; Sixty Three  Only</v>
      </c>
      <c r="IA22" s="22">
        <v>2.06</v>
      </c>
      <c r="IB22" s="22" t="s">
        <v>69</v>
      </c>
      <c r="IC22" s="22" t="s">
        <v>79</v>
      </c>
      <c r="ID22" s="22">
        <v>300</v>
      </c>
      <c r="IE22" s="23" t="s">
        <v>64</v>
      </c>
      <c r="IF22" s="23" t="s">
        <v>44</v>
      </c>
      <c r="IG22" s="23" t="s">
        <v>45</v>
      </c>
      <c r="IH22" s="23">
        <v>10</v>
      </c>
      <c r="II22" s="23" t="s">
        <v>37</v>
      </c>
    </row>
    <row r="23" spans="1:243" s="22" customFormat="1" ht="15.75">
      <c r="A23" s="59">
        <v>3</v>
      </c>
      <c r="B23" s="60" t="s">
        <v>98</v>
      </c>
      <c r="C23" s="39" t="s">
        <v>80</v>
      </c>
      <c r="D23" s="67"/>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9"/>
      <c r="IA23" s="22">
        <v>3</v>
      </c>
      <c r="IB23" s="22" t="s">
        <v>98</v>
      </c>
      <c r="IC23" s="22" t="s">
        <v>80</v>
      </c>
      <c r="IE23" s="23"/>
      <c r="IF23" s="23"/>
      <c r="IG23" s="23"/>
      <c r="IH23" s="23"/>
      <c r="II23" s="23"/>
    </row>
    <row r="24" spans="1:243" s="22" customFormat="1" ht="72" customHeight="1">
      <c r="A24" s="59">
        <v>3.01</v>
      </c>
      <c r="B24" s="60" t="s">
        <v>99</v>
      </c>
      <c r="C24" s="39" t="s">
        <v>81</v>
      </c>
      <c r="D24" s="61">
        <v>1300</v>
      </c>
      <c r="E24" s="62" t="s">
        <v>64</v>
      </c>
      <c r="F24" s="63">
        <v>89.21</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115973</v>
      </c>
      <c r="BB24" s="54">
        <f>BA24+SUM(N24:AZ24)</f>
        <v>115973</v>
      </c>
      <c r="BC24" s="50" t="str">
        <f>SpellNumber(L24,BB24)</f>
        <v>INR  One Lakh Fifteen Thousand Nine Hundred &amp; Seventy Three  Only</v>
      </c>
      <c r="IA24" s="22">
        <v>3.01</v>
      </c>
      <c r="IB24" s="22" t="s">
        <v>99</v>
      </c>
      <c r="IC24" s="22" t="s">
        <v>81</v>
      </c>
      <c r="ID24" s="22">
        <v>1300</v>
      </c>
      <c r="IE24" s="23" t="s">
        <v>64</v>
      </c>
      <c r="IF24" s="23" t="s">
        <v>41</v>
      </c>
      <c r="IG24" s="23" t="s">
        <v>42</v>
      </c>
      <c r="IH24" s="23">
        <v>213</v>
      </c>
      <c r="II24" s="23" t="s">
        <v>37</v>
      </c>
    </row>
    <row r="25" spans="1:243" s="22" customFormat="1" ht="15.75">
      <c r="A25" s="59">
        <v>4</v>
      </c>
      <c r="B25" s="60" t="s">
        <v>70</v>
      </c>
      <c r="C25" s="39" t="s">
        <v>82</v>
      </c>
      <c r="D25" s="67"/>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9"/>
      <c r="IA25" s="22">
        <v>4</v>
      </c>
      <c r="IB25" s="22" t="s">
        <v>70</v>
      </c>
      <c r="IC25" s="22" t="s">
        <v>82</v>
      </c>
      <c r="IE25" s="23"/>
      <c r="IF25" s="23"/>
      <c r="IG25" s="23"/>
      <c r="IH25" s="23"/>
      <c r="II25" s="23"/>
    </row>
    <row r="26" spans="1:243" s="22" customFormat="1" ht="409.5">
      <c r="A26" s="59">
        <v>4.01</v>
      </c>
      <c r="B26" s="60" t="s">
        <v>72</v>
      </c>
      <c r="C26" s="39" t="s">
        <v>83</v>
      </c>
      <c r="D26" s="67"/>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9"/>
      <c r="IA26" s="22">
        <v>4.01</v>
      </c>
      <c r="IB26" s="22" t="s">
        <v>72</v>
      </c>
      <c r="IC26" s="22" t="s">
        <v>83</v>
      </c>
      <c r="IE26" s="23"/>
      <c r="IF26" s="23"/>
      <c r="IG26" s="23"/>
      <c r="IH26" s="23"/>
      <c r="II26" s="23"/>
    </row>
    <row r="27" spans="1:243" s="22" customFormat="1" ht="213.75">
      <c r="A27" s="59">
        <v>4.02</v>
      </c>
      <c r="B27" s="60" t="s">
        <v>73</v>
      </c>
      <c r="C27" s="39" t="s">
        <v>84</v>
      </c>
      <c r="D27" s="61">
        <v>100</v>
      </c>
      <c r="E27" s="66" t="s">
        <v>52</v>
      </c>
      <c r="F27" s="63">
        <v>1649.23</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164923</v>
      </c>
      <c r="BB27" s="54">
        <f>BA27+SUM(N27:AZ27)</f>
        <v>164923</v>
      </c>
      <c r="BC27" s="50" t="str">
        <f>SpellNumber(L27,BB27)</f>
        <v>INR  One Lakh Sixty Four Thousand Nine Hundred &amp; Twenty Three  Only</v>
      </c>
      <c r="IA27" s="22">
        <v>4.02</v>
      </c>
      <c r="IB27" s="22" t="s">
        <v>73</v>
      </c>
      <c r="IC27" s="22" t="s">
        <v>84</v>
      </c>
      <c r="ID27" s="22">
        <v>100</v>
      </c>
      <c r="IE27" s="23" t="s">
        <v>52</v>
      </c>
      <c r="IF27" s="23"/>
      <c r="IG27" s="23"/>
      <c r="IH27" s="23"/>
      <c r="II27" s="23"/>
    </row>
    <row r="28" spans="1:243" s="22" customFormat="1" ht="15.75">
      <c r="A28" s="59">
        <v>5</v>
      </c>
      <c r="B28" s="60" t="s">
        <v>53</v>
      </c>
      <c r="C28" s="39" t="s">
        <v>85</v>
      </c>
      <c r="D28" s="67"/>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9"/>
      <c r="IA28" s="22">
        <v>5</v>
      </c>
      <c r="IB28" s="22" t="s">
        <v>53</v>
      </c>
      <c r="IC28" s="22" t="s">
        <v>85</v>
      </c>
      <c r="IE28" s="23"/>
      <c r="IF28" s="23"/>
      <c r="IG28" s="23"/>
      <c r="IH28" s="23"/>
      <c r="II28" s="23"/>
    </row>
    <row r="29" spans="1:243" s="22" customFormat="1" ht="28.5">
      <c r="A29" s="59">
        <v>5.01</v>
      </c>
      <c r="B29" s="60" t="s">
        <v>100</v>
      </c>
      <c r="C29" s="39" t="s">
        <v>60</v>
      </c>
      <c r="D29" s="67"/>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9"/>
      <c r="IA29" s="22">
        <v>5.01</v>
      </c>
      <c r="IB29" s="22" t="s">
        <v>100</v>
      </c>
      <c r="IC29" s="22" t="s">
        <v>60</v>
      </c>
      <c r="IE29" s="23"/>
      <c r="IF29" s="23"/>
      <c r="IG29" s="23"/>
      <c r="IH29" s="23"/>
      <c r="II29" s="23"/>
    </row>
    <row r="30" spans="1:243" s="22" customFormat="1" ht="15" customHeight="1">
      <c r="A30" s="59">
        <v>5.02</v>
      </c>
      <c r="B30" s="60" t="s">
        <v>101</v>
      </c>
      <c r="C30" s="39" t="s">
        <v>86</v>
      </c>
      <c r="D30" s="61">
        <v>20</v>
      </c>
      <c r="E30" s="66" t="s">
        <v>52</v>
      </c>
      <c r="F30" s="63">
        <v>266.46</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ROUND(total_amount_ba($B$2,$D$2,D30,F30,J30,K30,M30),0)</f>
        <v>5329</v>
      </c>
      <c r="BB30" s="54">
        <f>BA30+SUM(N30:AZ30)</f>
        <v>5329</v>
      </c>
      <c r="BC30" s="50" t="str">
        <f>SpellNumber(L30,BB30)</f>
        <v>INR  Five Thousand Three Hundred &amp; Twenty Nine  Only</v>
      </c>
      <c r="IA30" s="22">
        <v>5.02</v>
      </c>
      <c r="IB30" s="22" t="s">
        <v>101</v>
      </c>
      <c r="IC30" s="22" t="s">
        <v>86</v>
      </c>
      <c r="ID30" s="22">
        <v>20</v>
      </c>
      <c r="IE30" s="23" t="s">
        <v>52</v>
      </c>
      <c r="IF30" s="23"/>
      <c r="IG30" s="23"/>
      <c r="IH30" s="23"/>
      <c r="II30" s="23"/>
    </row>
    <row r="31" spans="1:243" s="22" customFormat="1" ht="57">
      <c r="A31" s="59">
        <v>5.03</v>
      </c>
      <c r="B31" s="60" t="s">
        <v>102</v>
      </c>
      <c r="C31" s="39" t="s">
        <v>87</v>
      </c>
      <c r="D31" s="67"/>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9"/>
      <c r="IA31" s="22">
        <v>5.03</v>
      </c>
      <c r="IB31" s="22" t="s">
        <v>102</v>
      </c>
      <c r="IC31" s="22" t="s">
        <v>87</v>
      </c>
      <c r="IE31" s="23"/>
      <c r="IF31" s="23"/>
      <c r="IG31" s="23"/>
      <c r="IH31" s="23"/>
      <c r="II31" s="23"/>
    </row>
    <row r="32" spans="1:243" s="22" customFormat="1" ht="42.75">
      <c r="A32" s="59">
        <v>5.04</v>
      </c>
      <c r="B32" s="60" t="s">
        <v>103</v>
      </c>
      <c r="C32" s="39" t="s">
        <v>88</v>
      </c>
      <c r="D32" s="61">
        <v>100</v>
      </c>
      <c r="E32" s="62" t="s">
        <v>52</v>
      </c>
      <c r="F32" s="63">
        <v>134.54</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13454</v>
      </c>
      <c r="BB32" s="54">
        <f>BA32+SUM(N32:AZ32)</f>
        <v>13454</v>
      </c>
      <c r="BC32" s="50" t="str">
        <f>SpellNumber(L32,BB32)</f>
        <v>INR  Thirteen Thousand Four Hundred &amp; Fifty Four  Only</v>
      </c>
      <c r="IA32" s="22">
        <v>5.04</v>
      </c>
      <c r="IB32" s="22" t="s">
        <v>103</v>
      </c>
      <c r="IC32" s="22" t="s">
        <v>88</v>
      </c>
      <c r="ID32" s="22">
        <v>100</v>
      </c>
      <c r="IE32" s="23" t="s">
        <v>52</v>
      </c>
      <c r="IF32" s="23"/>
      <c r="IG32" s="23"/>
      <c r="IH32" s="23"/>
      <c r="II32" s="23"/>
    </row>
    <row r="33" spans="1:243" s="22" customFormat="1" ht="27.75" customHeight="1">
      <c r="A33" s="59">
        <v>5.05</v>
      </c>
      <c r="B33" s="60" t="s">
        <v>104</v>
      </c>
      <c r="C33" s="39" t="s">
        <v>89</v>
      </c>
      <c r="D33" s="67"/>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9"/>
      <c r="IA33" s="22">
        <v>5.05</v>
      </c>
      <c r="IB33" s="22" t="s">
        <v>104</v>
      </c>
      <c r="IC33" s="22" t="s">
        <v>89</v>
      </c>
      <c r="IE33" s="23"/>
      <c r="IF33" s="23"/>
      <c r="IG33" s="23"/>
      <c r="IH33" s="23"/>
      <c r="II33" s="23"/>
    </row>
    <row r="34" spans="1:243" s="22" customFormat="1" ht="57">
      <c r="A34" s="59">
        <v>5.06</v>
      </c>
      <c r="B34" s="60" t="s">
        <v>105</v>
      </c>
      <c r="C34" s="39" t="s">
        <v>90</v>
      </c>
      <c r="D34" s="61">
        <v>100</v>
      </c>
      <c r="E34" s="62" t="s">
        <v>52</v>
      </c>
      <c r="F34" s="63">
        <v>144.41</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14441</v>
      </c>
      <c r="BB34" s="54">
        <f>BA34+SUM(N34:AZ34)</f>
        <v>14441</v>
      </c>
      <c r="BC34" s="50" t="str">
        <f>SpellNumber(L34,BB34)</f>
        <v>INR  Fourteen Thousand Four Hundred &amp; Forty One  Only</v>
      </c>
      <c r="IA34" s="22">
        <v>5.06</v>
      </c>
      <c r="IB34" s="22" t="s">
        <v>105</v>
      </c>
      <c r="IC34" s="22" t="s">
        <v>90</v>
      </c>
      <c r="ID34" s="22">
        <v>100</v>
      </c>
      <c r="IE34" s="23" t="s">
        <v>52</v>
      </c>
      <c r="IF34" s="23"/>
      <c r="IG34" s="23"/>
      <c r="IH34" s="23"/>
      <c r="II34" s="23"/>
    </row>
    <row r="35" spans="1:243" s="22" customFormat="1" ht="18.75" customHeight="1">
      <c r="A35" s="59">
        <v>6</v>
      </c>
      <c r="B35" s="60" t="s">
        <v>106</v>
      </c>
      <c r="C35" s="39" t="s">
        <v>91</v>
      </c>
      <c r="D35" s="67"/>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9"/>
      <c r="IA35" s="22">
        <v>6</v>
      </c>
      <c r="IB35" s="22" t="s">
        <v>106</v>
      </c>
      <c r="IC35" s="22" t="s">
        <v>91</v>
      </c>
      <c r="IE35" s="23"/>
      <c r="IF35" s="23"/>
      <c r="IG35" s="23"/>
      <c r="IH35" s="23"/>
      <c r="II35" s="23"/>
    </row>
    <row r="36" spans="1:243" s="22" customFormat="1" ht="140.25" customHeight="1">
      <c r="A36" s="59">
        <v>6.01</v>
      </c>
      <c r="B36" s="60" t="s">
        <v>107</v>
      </c>
      <c r="C36" s="39" t="s">
        <v>61</v>
      </c>
      <c r="D36" s="61">
        <v>110</v>
      </c>
      <c r="E36" s="66" t="s">
        <v>74</v>
      </c>
      <c r="F36" s="63">
        <v>524.06</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57647</v>
      </c>
      <c r="BB36" s="54">
        <f>BA36+SUM(N36:AZ36)</f>
        <v>57647</v>
      </c>
      <c r="BC36" s="50" t="str">
        <f>SpellNumber(L36,BB36)</f>
        <v>INR  Fifty Seven Thousand Six Hundred &amp; Forty Seven  Only</v>
      </c>
      <c r="IA36" s="22">
        <v>6.01</v>
      </c>
      <c r="IB36" s="65" t="s">
        <v>107</v>
      </c>
      <c r="IC36" s="22" t="s">
        <v>61</v>
      </c>
      <c r="ID36" s="22">
        <v>110</v>
      </c>
      <c r="IE36" s="23" t="s">
        <v>74</v>
      </c>
      <c r="IF36" s="23"/>
      <c r="IG36" s="23"/>
      <c r="IH36" s="23"/>
      <c r="II36" s="23"/>
    </row>
    <row r="37" spans="1:243" s="22" customFormat="1" ht="73.5" customHeight="1">
      <c r="A37" s="59">
        <v>6.02</v>
      </c>
      <c r="B37" s="60" t="s">
        <v>108</v>
      </c>
      <c r="C37" s="39" t="s">
        <v>62</v>
      </c>
      <c r="D37" s="61">
        <v>120</v>
      </c>
      <c r="E37" s="62" t="s">
        <v>52</v>
      </c>
      <c r="F37" s="63">
        <v>624.28</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74914</v>
      </c>
      <c r="BB37" s="54">
        <f>BA37+SUM(N37:AZ37)</f>
        <v>74914</v>
      </c>
      <c r="BC37" s="50" t="str">
        <f>SpellNumber(L37,BB37)</f>
        <v>INR  Seventy Four Thousand Nine Hundred &amp; Fourteen  Only</v>
      </c>
      <c r="IA37" s="22">
        <v>6.02</v>
      </c>
      <c r="IB37" s="22" t="s">
        <v>108</v>
      </c>
      <c r="IC37" s="22" t="s">
        <v>62</v>
      </c>
      <c r="ID37" s="22">
        <v>120</v>
      </c>
      <c r="IE37" s="23" t="s">
        <v>52</v>
      </c>
      <c r="IF37" s="23"/>
      <c r="IG37" s="23"/>
      <c r="IH37" s="23"/>
      <c r="II37" s="23"/>
    </row>
    <row r="38" spans="1:55" ht="32.25" customHeight="1">
      <c r="A38" s="25" t="s">
        <v>46</v>
      </c>
      <c r="B38" s="26"/>
      <c r="C38" s="27"/>
      <c r="D38" s="43"/>
      <c r="E38" s="43"/>
      <c r="F38" s="43"/>
      <c r="G38" s="43"/>
      <c r="H38" s="55"/>
      <c r="I38" s="55"/>
      <c r="J38" s="55"/>
      <c r="K38" s="55"/>
      <c r="L38" s="56"/>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57">
        <f>SUM(BA13:BA37)</f>
        <v>524097</v>
      </c>
      <c r="BB38" s="58">
        <f>SUM(BB13:BB37)</f>
        <v>524097</v>
      </c>
      <c r="BC38" s="50" t="str">
        <f>SpellNumber(L38,BB38)</f>
        <v>  Five Lakh Twenty Four Thousand  &amp;Ninety Seven  Only</v>
      </c>
    </row>
    <row r="39" spans="1:55" ht="27.75" customHeight="1">
      <c r="A39" s="26" t="s">
        <v>47</v>
      </c>
      <c r="B39" s="28"/>
      <c r="C39" s="29"/>
      <c r="D39" s="30"/>
      <c r="E39" s="44" t="s">
        <v>54</v>
      </c>
      <c r="F39" s="45"/>
      <c r="G39" s="31"/>
      <c r="H39" s="32"/>
      <c r="I39" s="32"/>
      <c r="J39" s="32"/>
      <c r="K39" s="33"/>
      <c r="L39" s="34"/>
      <c r="M39" s="35"/>
      <c r="N39" s="36"/>
      <c r="O39" s="22"/>
      <c r="P39" s="22"/>
      <c r="Q39" s="22"/>
      <c r="R39" s="22"/>
      <c r="S39" s="22"/>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7">
        <f>IF(ISBLANK(F39),0,IF(E39="Excess (+)",ROUND(BA38+(BA38*F39),2),IF(E39="Less (-)",ROUND(BA38+(BA38*F39*(-1)),2),IF(E39="At Par",BA38,0))))</f>
        <v>0</v>
      </c>
      <c r="BB39" s="38">
        <f>ROUND(BA39,0)</f>
        <v>0</v>
      </c>
      <c r="BC39" s="21" t="str">
        <f>SpellNumber($E$2,BB39)</f>
        <v>INR Zero Only</v>
      </c>
    </row>
    <row r="40" spans="1:55" ht="18">
      <c r="A40" s="25" t="s">
        <v>48</v>
      </c>
      <c r="B40" s="25"/>
      <c r="C40" s="71" t="str">
        <f>SpellNumber($E$2,BB39)</f>
        <v>INR Zero Only</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row>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2" ht="15"/>
    <row r="273" ht="15"/>
    <row r="274" ht="15"/>
    <row r="275" ht="15"/>
    <row r="276" ht="15"/>
    <row r="277" ht="15"/>
    <row r="279" ht="15"/>
    <row r="280" ht="15"/>
    <row r="281" ht="15"/>
    <row r="282" ht="15"/>
    <row r="283" ht="15"/>
    <row r="284" ht="15"/>
    <row r="285" ht="15"/>
    <row r="286" ht="15"/>
    <row r="287" ht="15"/>
    <row r="288" ht="15"/>
  </sheetData>
  <sheetProtection password="9E83" sheet="1"/>
  <autoFilter ref="A11:BC40"/>
  <mergeCells count="22">
    <mergeCell ref="D29:BC29"/>
    <mergeCell ref="D28:BC28"/>
    <mergeCell ref="D13:BC13"/>
    <mergeCell ref="D19:BC19"/>
    <mergeCell ref="D31:BC31"/>
    <mergeCell ref="D33:BC33"/>
    <mergeCell ref="D35:BC35"/>
    <mergeCell ref="D14:BC14"/>
    <mergeCell ref="D16:BC16"/>
    <mergeCell ref="D21:BC21"/>
    <mergeCell ref="D25:BC25"/>
    <mergeCell ref="D26:BC26"/>
    <mergeCell ref="D17:BC17"/>
    <mergeCell ref="D23:BC23"/>
    <mergeCell ref="A9:BC9"/>
    <mergeCell ref="C40:BC40"/>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
      <formula1>IF(E39="Select",-1,IF(E39="At Par",0,0))</formula1>
      <formula2>IF(E39="Select",-1,IF(E39="At Par",0,0.99))</formula2>
    </dataValidation>
    <dataValidation type="list" allowBlank="1" showErrorMessage="1" sqref="E3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allowBlank="1" showErrorMessage="1" sqref="D13:D14 K15 D16:D17 K18 D19 K20 D21 K22 D23 K24 D25:D26 K27 D28:D29 K30 D31 K32 D33 K34 K36:K37 D3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4:H24 G27:H27 G30:H30 G32:H32 G34:H34 G36:H37">
      <formula1>0</formula1>
      <formula2>999999999999999</formula2>
    </dataValidation>
    <dataValidation allowBlank="1" showInputMessage="1" showErrorMessage="1" promptTitle="Addition / Deduction" prompt="Please Choose the correct One" sqref="J15 J18 J20 J22 J24 J27 J30 J32 J34 J36:J37">
      <formula1>0</formula1>
      <formula2>0</formula2>
    </dataValidation>
    <dataValidation type="list" showErrorMessage="1" sqref="I15 I18 I20 I22 I24 I27 I30 I32 I34 I36:I3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4:O24 N27:O27 N30:O30 N32:O32 N34:O34 N36:O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4 R27 R30 R32 R34 R36: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4 Q27 Q30 Q32 Q34 Q36:Q3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4 M27 M30 M32 M34 M36:M37">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 D24 D27 D30 D32 D34 D36:D3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4 F27 F30 F32 F34 F36:F37">
      <formula1>0</formula1>
      <formula2>999999999999999</formula2>
    </dataValidation>
    <dataValidation type="list" allowBlank="1" showInputMessage="1" showErrorMessage="1" sqref="L34 L35 L13 L14 L15 L16 L17 L18 L19 L20 L21 L22 L23 L24 L25 L26 L27 L28 L29 L30 L31 L32 L33 L37 L36">
      <formula1>"INR"</formula1>
    </dataValidation>
    <dataValidation allowBlank="1" showInputMessage="1" showErrorMessage="1" promptTitle="Itemcode/Make" prompt="Please enter text" sqref="C13:C37">
      <formula1>0</formula1>
      <formula2>0</formula2>
    </dataValidation>
    <dataValidation type="decimal" allowBlank="1" showInputMessage="1" showErrorMessage="1" errorTitle="Invalid Entry" error="Only Numeric Values are allowed. " sqref="A13:A37">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6" t="s">
        <v>49</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2021-07-14T10:57:03Z</cp:lastPrinted>
  <dcterms:created xsi:type="dcterms:W3CDTF">2009-01-30T06:42:42Z</dcterms:created>
  <dcterms:modified xsi:type="dcterms:W3CDTF">2021-07-19T06:49:21Z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