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<sst xmlns="http://schemas.openxmlformats.org/spreadsheetml/2006/main" count="431" uniqueCount="127">
  <si>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</si>
  <si>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</si>
  <si>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</si>
  <si>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</si>
  <si>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</si>
  <si>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</si>
  <si>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</si>
  <si>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</si>
  <si>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</si>
  <si>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</si>
  <si>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</si>
  <si>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</si>
  <si>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</si>
  <si>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</si>
  <si>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</si>
  <si>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</si>
  <si>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</si>
  <si>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</si>
  <si>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</si>
  <si>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</si>
  <si>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</si>
  <si>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</si>
  <si>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</si>
  <si>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</si>
  <si>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</si>
  <si>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</si>
  <si>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</si>
  <si>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</si>
  <si>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</si>
  <si>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</si>
  <si>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</si>
  <si>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</si>
  <si>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</si>
  <si>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</si>
  <si>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</si>
  <si>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</si>
  <si>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</si>
  <si>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</si>
  <si>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</si>
  <si>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</si>
  <si>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</si>
  <si>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</si>
  <si>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</si>
  <si>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</si>
  <si>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</si>
  <si>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</si>
  <si>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</si>
  <si>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</si>
  <si>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</si>
  <si>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</si>
  <si>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</si>
  <si>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</si>
  <si>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Two or more coats on new work</t>
  </si>
  <si>
    <t>kg</t>
  </si>
  <si>
    <t>110 mm diameter</t>
  </si>
  <si>
    <t>Cement mortar 1:6 (1 cement : 6 coarse sand)</t>
  </si>
  <si>
    <t>New work (three or more coats)</t>
  </si>
  <si>
    <t>CONCRETE WORK</t>
  </si>
  <si>
    <t>Fixed to openings /wooden frames with rawl plugs screws etc.</t>
  </si>
  <si>
    <t>150x10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</si>
  <si>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</si>
  <si>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 mm Shoe</t>
  </si>
  <si>
    <t>110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</si>
  <si>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</si>
  <si>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</si>
  <si>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</si>
  <si>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</si>
  <si>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</si>
  <si>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</si>
  <si>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</si>
  <si>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</si>
  <si>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</si>
  <si>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</si>
  <si>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Contract No:  05/C/D1/2021-22</t>
  </si>
  <si>
    <t>Name of Work: Internal white washing &amp; painting of kitchen, Garrage &amp; servent quater after repairing of damaged structure repair including external painting of courtyard &amp; outside of servent quater of house no. 508, Type-V</t>
  </si>
  <si>
    <t>Providing and laying in position cement concrete of specified grade excluding the cost of centering and shuttering - All work up to plinth level :</t>
  </si>
  <si>
    <t>MASONRY WORK</t>
  </si>
  <si>
    <t>Brick work with common burnt clay F.P.S. (non modular) bricks of class designation 7.5 in superstructure above plinth level up to floor V level in all shapes and sizes in :</t>
  </si>
  <si>
    <t>WOOD AND PVC WORK</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</si>
  <si>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</si>
  <si>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</si>
  <si>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</si>
  <si>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</si>
  <si>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</si>
  <si>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</si>
  <si>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</si>
  <si>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oxidised M.S. casement stays (straight peg type) with necessary screws etc. complete.</t>
  </si>
  <si>
    <t>250 mm weighing not less than 150 gms</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</si>
  <si>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</si>
  <si>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</si>
  <si>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</si>
  <si>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</si>
  <si>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</si>
  <si>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</si>
  <si>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</si>
  <si>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</si>
  <si>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ROOFING</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</si>
  <si>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</si>
  <si>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</si>
  <si>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Bend 87.5°</t>
  </si>
  <si>
    <t>110 mm bend</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</si>
  <si>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</si>
  <si>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</si>
  <si>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</si>
  <si>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15 mm cement plaster on rough side of single or half brick wall of mix:</t>
  </si>
  <si>
    <t>White washing with lime to give an even shade :</t>
  </si>
  <si>
    <t>Distempering with 1st quality acrylic distemper (ready mixed) having VOC content less than 50 gms/litre, of approved manufacturer, of required shade and colour complete, as per manufacturer's specification.</t>
  </si>
  <si>
    <t>Applying priming coat:</t>
  </si>
  <si>
    <t>With ready mixed red oxide zinc chromate primer of approved brand and manufacture on steel galvanised iron/ steel works</t>
  </si>
  <si>
    <t>Painting with synthetic enamel paint of approved brand and manufacture to give an even shade :</t>
  </si>
  <si>
    <t>Painting with synthetic enamel paint of approved brand and manufacture of required colour to give an even shade :</t>
  </si>
  <si>
    <t>Removing white or colour wash by scrapping and sand papering and preparing the surface smooth including necessary repairs to scratches etc. complete</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</si>
  <si>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</si>
  <si>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</si>
  <si>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</si>
  <si>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</si>
  <si>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Dismantling doors, windows and clerestory windows (steel or wood) shutter including chowkhats, architrave, holdfasts etc. complete and stacking within 50 metres lead :</t>
  </si>
  <si>
    <t>Dismantling steel work in built up sections in angles, tees, flats and channels including all gusset plates, bolts, nuts, cutting rivets, welding etc. including dismembering and stacking within 50 metres lead.</t>
  </si>
  <si>
    <t>WATER SUPPLY</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</si>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</sst>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57" fillId="0" borderId="15" xfId="0" applyFont="1" applyFill="1" applyBorder="1" applyAlignment="1">
      <alignment vertical="top"/>
    </xf>
    <xf numFmtId="0" fontId="57" fillId="0" borderId="15" xfId="0" applyFont="1" applyFill="1" applyBorder="1" applyAlignment="1">
      <alignment vertical="top" wrapText="1"/>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1"/>
  <sheetViews>
    <sheetView showGridLines="0" view="pageBreakPreview" zoomScaleNormal="85" zoomScaleSheetLayoutView="100" zoomScalePageLayoutView="0" workbookViewId="0" topLeftCell="A65">
      <selection activeCell="A67" sqref="A6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75" customHeight="1">
      <c r="A5" s="68" t="s">
        <v>74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73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72" customHeight="1">
      <c r="A8" s="11"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0" t="s">
        <v>49</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57</v>
      </c>
      <c r="C13" s="34"/>
      <c r="D13" s="71"/>
      <c r="E13" s="71"/>
      <c r="F13" s="71"/>
      <c r="G13" s="71"/>
      <c r="H13" s="71"/>
      <c r="I13" s="71"/>
      <c r="J13" s="71"/>
      <c r="K13" s="71"/>
      <c r="L13" s="71"/>
      <c r="M13" s="71"/>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IA13" s="21">
        <v>1</v>
      </c>
      <c r="IB13" s="21" t="s">
        <v>57</v>
      </c>
      <c r="IE13" s="22"/>
      <c r="IF13" s="22"/>
      <c r="IG13" s="22"/>
      <c r="IH13" s="22"/>
      <c r="II13" s="22"/>
    </row>
    <row r="14" spans="1:243" s="21" customFormat="1" ht="48" customHeight="1">
      <c r="A14" s="60">
        <v>1.01</v>
      </c>
      <c r="B14" s="61" t="s">
        <v>75</v>
      </c>
      <c r="C14" s="34"/>
      <c r="D14" s="71"/>
      <c r="E14" s="71"/>
      <c r="F14" s="71"/>
      <c r="G14" s="71"/>
      <c r="H14" s="71"/>
      <c r="I14" s="71"/>
      <c r="J14" s="71"/>
      <c r="K14" s="71"/>
      <c r="L14" s="71"/>
      <c r="M14" s="71"/>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IA14" s="21">
        <v>1.01</v>
      </c>
      <c r="IB14" s="21" t="s">
        <v>75</v>
      </c>
      <c r="IE14" s="22"/>
      <c r="IF14" s="22"/>
      <c r="IG14" s="22"/>
      <c r="IH14" s="22"/>
      <c r="II14" s="22"/>
    </row>
    <row r="15" spans="1:243" s="21" customFormat="1" ht="78.75">
      <c r="A15" s="60">
        <v>1.02</v>
      </c>
      <c r="B15" s="61" t="s">
        <v>51</v>
      </c>
      <c r="C15" s="34"/>
      <c r="D15" s="64">
        <v>0.07</v>
      </c>
      <c r="E15" s="65" t="s">
        <v>46</v>
      </c>
      <c r="F15" s="62">
        <v>5952.3</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416.66</v>
      </c>
      <c r="BB15" s="54">
        <f>BA15+SUM(N15:AZ15)</f>
        <v>416.66</v>
      </c>
      <c r="BC15" s="59" t="str">
        <f>SpellNumber(L15,BB15)</f>
        <v>INR  Four Hundred &amp; Sixteen  and Paise Sixty Six Only</v>
      </c>
      <c r="IA15" s="21">
        <v>1.02</v>
      </c>
      <c r="IB15" s="21" t="s">
        <v>51</v>
      </c>
      <c r="ID15" s="21">
        <v>0.07</v>
      </c>
      <c r="IE15" s="22" t="s">
        <v>46</v>
      </c>
      <c r="IF15" s="22"/>
      <c r="IG15" s="22"/>
      <c r="IH15" s="22"/>
      <c r="II15" s="22"/>
    </row>
    <row r="16" spans="1:243" s="21" customFormat="1" ht="15.75">
      <c r="A16" s="60">
        <v>2</v>
      </c>
      <c r="B16" s="61" t="s">
        <v>76</v>
      </c>
      <c r="C16" s="34"/>
      <c r="D16" s="71"/>
      <c r="E16" s="71"/>
      <c r="F16" s="71"/>
      <c r="G16" s="71"/>
      <c r="H16" s="71"/>
      <c r="I16" s="71"/>
      <c r="J16" s="71"/>
      <c r="K16" s="71"/>
      <c r="L16" s="71"/>
      <c r="M16" s="71"/>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A16" s="21">
        <v>2</v>
      </c>
      <c r="IB16" s="21" t="s">
        <v>76</v>
      </c>
      <c r="IE16" s="22"/>
      <c r="IF16" s="22"/>
      <c r="IG16" s="22"/>
      <c r="IH16" s="22"/>
      <c r="II16" s="22"/>
    </row>
    <row r="17" spans="1:243" s="21" customFormat="1" ht="78.75">
      <c r="A17" s="60">
        <v>2.01</v>
      </c>
      <c r="B17" s="61" t="s">
        <v>77</v>
      </c>
      <c r="C17" s="34"/>
      <c r="D17" s="71"/>
      <c r="E17" s="71"/>
      <c r="F17" s="71"/>
      <c r="G17" s="71"/>
      <c r="H17" s="71"/>
      <c r="I17" s="71"/>
      <c r="J17" s="71"/>
      <c r="K17" s="71"/>
      <c r="L17" s="71"/>
      <c r="M17" s="71"/>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IA17" s="21">
        <v>2.01</v>
      </c>
      <c r="IB17" s="21" t="s">
        <v>77</v>
      </c>
      <c r="IE17" s="22"/>
      <c r="IF17" s="22"/>
      <c r="IG17" s="22"/>
      <c r="IH17" s="22"/>
      <c r="II17" s="22"/>
    </row>
    <row r="18" spans="1:243" s="21" customFormat="1" ht="29.25" customHeight="1">
      <c r="A18" s="60">
        <v>2.02</v>
      </c>
      <c r="B18" s="61" t="s">
        <v>55</v>
      </c>
      <c r="C18" s="34"/>
      <c r="D18" s="64">
        <v>0.5</v>
      </c>
      <c r="E18" s="65" t="s">
        <v>46</v>
      </c>
      <c r="F18" s="62">
        <v>6655.37</v>
      </c>
      <c r="G18" s="46"/>
      <c r="H18" s="40"/>
      <c r="I18" s="41" t="s">
        <v>33</v>
      </c>
      <c r="J18" s="42">
        <f>IF(I18="Less(-)",-1,1)</f>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total_amount_ba($B$2,$D$2,D18,F18,J18,K18,M18)</f>
        <v>3327.69</v>
      </c>
      <c r="BB18" s="54">
        <f>BA18+SUM(N18:AZ18)</f>
        <v>3327.69</v>
      </c>
      <c r="BC18" s="59" t="str">
        <f>SpellNumber(L18,BB18)</f>
        <v>INR  Three Thousand Three Hundred &amp; Twenty Seven  and Paise Sixty Nine Only</v>
      </c>
      <c r="IA18" s="21">
        <v>2.02</v>
      </c>
      <c r="IB18" s="21" t="s">
        <v>55</v>
      </c>
      <c r="ID18" s="21">
        <v>0.5</v>
      </c>
      <c r="IE18" s="22" t="s">
        <v>46</v>
      </c>
      <c r="IF18" s="22"/>
      <c r="IG18" s="22"/>
      <c r="IH18" s="22"/>
      <c r="II18" s="22"/>
    </row>
    <row r="19" spans="1:243" s="21" customFormat="1" ht="19.5" customHeight="1">
      <c r="A19" s="60">
        <v>3</v>
      </c>
      <c r="B19" s="61" t="s">
        <v>78</v>
      </c>
      <c r="C19" s="34"/>
      <c r="D19" s="71"/>
      <c r="E19" s="71"/>
      <c r="F19" s="71"/>
      <c r="G19" s="71"/>
      <c r="H19" s="71"/>
      <c r="I19" s="71"/>
      <c r="J19" s="71"/>
      <c r="K19" s="71"/>
      <c r="L19" s="71"/>
      <c r="M19" s="71"/>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IA19" s="21">
        <v>3</v>
      </c>
      <c r="IB19" s="21" t="s">
        <v>78</v>
      </c>
      <c r="IE19" s="22"/>
      <c r="IF19" s="22"/>
      <c r="IG19" s="22"/>
      <c r="IH19" s="22"/>
      <c r="II19" s="22"/>
    </row>
    <row r="20" spans="1:243" s="21" customFormat="1" ht="64.5" customHeight="1">
      <c r="A20" s="60">
        <v>3.01</v>
      </c>
      <c r="B20" s="61" t="s">
        <v>79</v>
      </c>
      <c r="C20" s="34"/>
      <c r="D20" s="71"/>
      <c r="E20" s="71"/>
      <c r="F20" s="71"/>
      <c r="G20" s="71"/>
      <c r="H20" s="71"/>
      <c r="I20" s="71"/>
      <c r="J20" s="71"/>
      <c r="K20" s="71"/>
      <c r="L20" s="71"/>
      <c r="M20" s="71"/>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IA20" s="21">
        <v>3.01</v>
      </c>
      <c r="IB20" s="21" t="s">
        <v>79</v>
      </c>
      <c r="IE20" s="22"/>
      <c r="IF20" s="22"/>
      <c r="IG20" s="22"/>
      <c r="IH20" s="22"/>
      <c r="II20" s="22"/>
    </row>
    <row r="21" spans="1:243" s="21" customFormat="1" ht="34.5" customHeight="1">
      <c r="A21" s="60">
        <v>3.02</v>
      </c>
      <c r="B21" s="61" t="s">
        <v>58</v>
      </c>
      <c r="C21" s="34"/>
      <c r="D21" s="64">
        <v>5</v>
      </c>
      <c r="E21" s="65" t="s">
        <v>53</v>
      </c>
      <c r="F21" s="62">
        <v>160.89</v>
      </c>
      <c r="G21" s="46"/>
      <c r="H21" s="40"/>
      <c r="I21" s="41" t="s">
        <v>33</v>
      </c>
      <c r="J21" s="42">
        <f>IF(I21="Less(-)",-1,1)</f>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total_amount_ba($B$2,$D$2,D21,F21,J21,K21,M21)</f>
        <v>804.45</v>
      </c>
      <c r="BB21" s="54">
        <f>BA21+SUM(N21:AZ21)</f>
        <v>804.45</v>
      </c>
      <c r="BC21" s="59" t="str">
        <f>SpellNumber(L21,BB21)</f>
        <v>INR  Eight Hundred &amp; Four  and Paise Forty Five Only</v>
      </c>
      <c r="IA21" s="21">
        <v>3.02</v>
      </c>
      <c r="IB21" s="21" t="s">
        <v>58</v>
      </c>
      <c r="ID21" s="21">
        <v>5</v>
      </c>
      <c r="IE21" s="22" t="s">
        <v>53</v>
      </c>
      <c r="IF21" s="22"/>
      <c r="IG21" s="22"/>
      <c r="IH21" s="22"/>
      <c r="II21" s="22"/>
    </row>
    <row r="22" spans="1:243" s="21" customFormat="1" ht="18" customHeight="1">
      <c r="A22" s="60">
        <v>3.03</v>
      </c>
      <c r="B22" s="61" t="s">
        <v>80</v>
      </c>
      <c r="C22" s="34"/>
      <c r="D22" s="71"/>
      <c r="E22" s="71"/>
      <c r="F22" s="71"/>
      <c r="G22" s="71"/>
      <c r="H22" s="71"/>
      <c r="I22" s="71"/>
      <c r="J22" s="71"/>
      <c r="K22" s="71"/>
      <c r="L22" s="71"/>
      <c r="M22" s="71"/>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IA22" s="21">
        <v>3.03</v>
      </c>
      <c r="IB22" s="21" t="s">
        <v>80</v>
      </c>
      <c r="IE22" s="22"/>
      <c r="IF22" s="22"/>
      <c r="IG22" s="22"/>
      <c r="IH22" s="22"/>
      <c r="II22" s="22"/>
    </row>
    <row r="23" spans="1:243" s="21" customFormat="1" ht="30.75" customHeight="1">
      <c r="A23" s="60">
        <v>3.04</v>
      </c>
      <c r="B23" s="61" t="s">
        <v>81</v>
      </c>
      <c r="C23" s="34"/>
      <c r="D23" s="64">
        <v>2</v>
      </c>
      <c r="E23" s="65" t="s">
        <v>47</v>
      </c>
      <c r="F23" s="62">
        <v>149.06</v>
      </c>
      <c r="G23" s="46"/>
      <c r="H23" s="40"/>
      <c r="I23" s="41" t="s">
        <v>33</v>
      </c>
      <c r="J23" s="42">
        <f>IF(I23="Less(-)",-1,1)</f>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total_amount_ba($B$2,$D$2,D23,F23,J23,K23,M23)</f>
        <v>298.12</v>
      </c>
      <c r="BB23" s="54">
        <f>BA23+SUM(N23:AZ23)</f>
        <v>298.12</v>
      </c>
      <c r="BC23" s="59" t="str">
        <f>SpellNumber(L23,BB23)</f>
        <v>INR  Two Hundred &amp; Ninety Eight  and Paise Twelve Only</v>
      </c>
      <c r="IA23" s="21">
        <v>3.04</v>
      </c>
      <c r="IB23" s="21" t="s">
        <v>81</v>
      </c>
      <c r="ID23" s="21">
        <v>2</v>
      </c>
      <c r="IE23" s="22" t="s">
        <v>47</v>
      </c>
      <c r="IF23" s="22"/>
      <c r="IG23" s="22"/>
      <c r="IH23" s="22"/>
      <c r="II23" s="22"/>
    </row>
    <row r="24" spans="1:243" s="21" customFormat="1" ht="51" customHeight="1">
      <c r="A24" s="60">
        <v>3.05</v>
      </c>
      <c r="B24" s="61" t="s">
        <v>82</v>
      </c>
      <c r="C24" s="34"/>
      <c r="D24" s="71"/>
      <c r="E24" s="71"/>
      <c r="F24" s="71"/>
      <c r="G24" s="71"/>
      <c r="H24" s="71"/>
      <c r="I24" s="71"/>
      <c r="J24" s="71"/>
      <c r="K24" s="71"/>
      <c r="L24" s="71"/>
      <c r="M24" s="71"/>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IA24" s="21">
        <v>3.05</v>
      </c>
      <c r="IB24" s="21" t="s">
        <v>82</v>
      </c>
      <c r="IE24" s="22"/>
      <c r="IF24" s="22"/>
      <c r="IG24" s="22"/>
      <c r="IH24" s="22"/>
      <c r="II24" s="22"/>
    </row>
    <row r="25" spans="1:243" s="21" customFormat="1" ht="19.5" customHeight="1">
      <c r="A25" s="60">
        <v>3.06</v>
      </c>
      <c r="B25" s="61" t="s">
        <v>83</v>
      </c>
      <c r="C25" s="34"/>
      <c r="D25" s="64">
        <v>1</v>
      </c>
      <c r="E25" s="65" t="s">
        <v>47</v>
      </c>
      <c r="F25" s="62">
        <v>53.09</v>
      </c>
      <c r="G25" s="46"/>
      <c r="H25" s="40"/>
      <c r="I25" s="41" t="s">
        <v>33</v>
      </c>
      <c r="J25" s="42">
        <f aca="true" t="shared" si="0" ref="J25:J86">IF(I25="Less(-)",-1,1)</f>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 aca="true" t="shared" si="1" ref="BA25:BA86">total_amount_ba($B$2,$D$2,D25,F25,J25,K25,M25)</f>
        <v>53.09</v>
      </c>
      <c r="BB25" s="54">
        <f aca="true" t="shared" si="2" ref="BB25:BB86">BA25+SUM(N25:AZ25)</f>
        <v>53.09</v>
      </c>
      <c r="BC25" s="59" t="str">
        <f aca="true" t="shared" si="3" ref="BC25:BC86">SpellNumber(L25,BB25)</f>
        <v>INR  Fifty Three and Paise Nine Only</v>
      </c>
      <c r="IA25" s="21">
        <v>3.06</v>
      </c>
      <c r="IB25" s="21" t="s">
        <v>83</v>
      </c>
      <c r="ID25" s="21">
        <v>1</v>
      </c>
      <c r="IE25" s="22" t="s">
        <v>47</v>
      </c>
      <c r="IF25" s="22"/>
      <c r="IG25" s="22"/>
      <c r="IH25" s="22"/>
      <c r="II25" s="22"/>
    </row>
    <row r="26" spans="1:243" s="21" customFormat="1" ht="18" customHeight="1">
      <c r="A26" s="60">
        <v>3.07</v>
      </c>
      <c r="B26" s="61" t="s">
        <v>59</v>
      </c>
      <c r="C26" s="34"/>
      <c r="D26" s="64">
        <v>1</v>
      </c>
      <c r="E26" s="65" t="s">
        <v>47</v>
      </c>
      <c r="F26" s="62">
        <v>46.08</v>
      </c>
      <c r="G26" s="46"/>
      <c r="H26" s="40"/>
      <c r="I26" s="41" t="s">
        <v>33</v>
      </c>
      <c r="J26" s="42">
        <f t="shared" si="0"/>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t="shared" si="1"/>
        <v>46.08</v>
      </c>
      <c r="BB26" s="54">
        <f t="shared" si="2"/>
        <v>46.08</v>
      </c>
      <c r="BC26" s="59" t="str">
        <f t="shared" si="3"/>
        <v>INR  Forty Six and Paise Eight Only</v>
      </c>
      <c r="IA26" s="21">
        <v>3.07</v>
      </c>
      <c r="IB26" s="21" t="s">
        <v>59</v>
      </c>
      <c r="ID26" s="21">
        <v>1</v>
      </c>
      <c r="IE26" s="22" t="s">
        <v>47</v>
      </c>
      <c r="IF26" s="22"/>
      <c r="IG26" s="22"/>
      <c r="IH26" s="22"/>
      <c r="II26" s="22"/>
    </row>
    <row r="27" spans="1:243" s="21" customFormat="1" ht="46.5" customHeight="1">
      <c r="A27" s="60">
        <v>3.08</v>
      </c>
      <c r="B27" s="61" t="s">
        <v>84</v>
      </c>
      <c r="C27" s="34"/>
      <c r="D27" s="71"/>
      <c r="E27" s="71"/>
      <c r="F27" s="71"/>
      <c r="G27" s="71"/>
      <c r="H27" s="71"/>
      <c r="I27" s="71"/>
      <c r="J27" s="71"/>
      <c r="K27" s="71"/>
      <c r="L27" s="71"/>
      <c r="M27" s="71"/>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IA27" s="21">
        <v>3.08</v>
      </c>
      <c r="IB27" s="21" t="s">
        <v>84</v>
      </c>
      <c r="IE27" s="22"/>
      <c r="IF27" s="22"/>
      <c r="IG27" s="22"/>
      <c r="IH27" s="22"/>
      <c r="II27" s="22"/>
    </row>
    <row r="28" spans="1:243" s="21" customFormat="1" ht="21" customHeight="1">
      <c r="A28" s="60">
        <v>3.09</v>
      </c>
      <c r="B28" s="61" t="s">
        <v>85</v>
      </c>
      <c r="C28" s="34"/>
      <c r="D28" s="64">
        <v>2</v>
      </c>
      <c r="E28" s="65" t="s">
        <v>47</v>
      </c>
      <c r="F28" s="62">
        <v>30.56</v>
      </c>
      <c r="G28" s="46"/>
      <c r="H28" s="40"/>
      <c r="I28" s="41" t="s">
        <v>33</v>
      </c>
      <c r="J28" s="42">
        <f t="shared" si="0"/>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1"/>
        <v>61.12</v>
      </c>
      <c r="BB28" s="54">
        <f t="shared" si="2"/>
        <v>61.12</v>
      </c>
      <c r="BC28" s="59" t="str">
        <f t="shared" si="3"/>
        <v>INR  Sixty One and Paise Twelve Only</v>
      </c>
      <c r="IA28" s="21">
        <v>3.09</v>
      </c>
      <c r="IB28" s="21" t="s">
        <v>85</v>
      </c>
      <c r="ID28" s="21">
        <v>2</v>
      </c>
      <c r="IE28" s="22" t="s">
        <v>47</v>
      </c>
      <c r="IF28" s="22"/>
      <c r="IG28" s="22"/>
      <c r="IH28" s="22"/>
      <c r="II28" s="22"/>
    </row>
    <row r="29" spans="1:243" s="21" customFormat="1" ht="48" customHeight="1">
      <c r="A29" s="63">
        <v>3.1</v>
      </c>
      <c r="B29" s="61" t="s">
        <v>86</v>
      </c>
      <c r="C29" s="34"/>
      <c r="D29" s="71"/>
      <c r="E29" s="71"/>
      <c r="F29" s="71"/>
      <c r="G29" s="71"/>
      <c r="H29" s="71"/>
      <c r="I29" s="71"/>
      <c r="J29" s="71"/>
      <c r="K29" s="71"/>
      <c r="L29" s="71"/>
      <c r="M29" s="71"/>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IA29" s="21">
        <v>3.1</v>
      </c>
      <c r="IB29" s="21" t="s">
        <v>86</v>
      </c>
      <c r="IE29" s="22"/>
      <c r="IF29" s="22"/>
      <c r="IG29" s="22"/>
      <c r="IH29" s="22"/>
      <c r="II29" s="22"/>
    </row>
    <row r="30" spans="1:243" s="21" customFormat="1" ht="18" customHeight="1">
      <c r="A30" s="60">
        <v>3.11</v>
      </c>
      <c r="B30" s="61" t="s">
        <v>87</v>
      </c>
      <c r="C30" s="34"/>
      <c r="D30" s="64">
        <v>2</v>
      </c>
      <c r="E30" s="65" t="s">
        <v>47</v>
      </c>
      <c r="F30" s="62">
        <v>45.07</v>
      </c>
      <c r="G30" s="46"/>
      <c r="H30" s="40"/>
      <c r="I30" s="41" t="s">
        <v>33</v>
      </c>
      <c r="J30" s="42">
        <f t="shared" si="0"/>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1"/>
        <v>90.14</v>
      </c>
      <c r="BB30" s="54">
        <f t="shared" si="2"/>
        <v>90.14</v>
      </c>
      <c r="BC30" s="59" t="str">
        <f t="shared" si="3"/>
        <v>INR  Ninety and Paise Fourteen Only</v>
      </c>
      <c r="IA30" s="21">
        <v>3.11</v>
      </c>
      <c r="IB30" s="21" t="s">
        <v>87</v>
      </c>
      <c r="ID30" s="21">
        <v>2</v>
      </c>
      <c r="IE30" s="22" t="s">
        <v>47</v>
      </c>
      <c r="IF30" s="22"/>
      <c r="IG30" s="22"/>
      <c r="IH30" s="22"/>
      <c r="II30" s="22"/>
    </row>
    <row r="31" spans="1:243" s="21" customFormat="1" ht="18" customHeight="1">
      <c r="A31" s="60">
        <v>4</v>
      </c>
      <c r="B31" s="61" t="s">
        <v>88</v>
      </c>
      <c r="C31" s="34"/>
      <c r="D31" s="71"/>
      <c r="E31" s="71"/>
      <c r="F31" s="71"/>
      <c r="G31" s="71"/>
      <c r="H31" s="71"/>
      <c r="I31" s="71"/>
      <c r="J31" s="71"/>
      <c r="K31" s="71"/>
      <c r="L31" s="71"/>
      <c r="M31" s="71"/>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IA31" s="21">
        <v>4</v>
      </c>
      <c r="IB31" s="21" t="s">
        <v>88</v>
      </c>
      <c r="IE31" s="22"/>
      <c r="IF31" s="22"/>
      <c r="IG31" s="22"/>
      <c r="IH31" s="22"/>
      <c r="II31" s="22"/>
    </row>
    <row r="32" spans="1:243" s="21" customFormat="1" ht="80.25" customHeight="1">
      <c r="A32" s="60">
        <v>4.01</v>
      </c>
      <c r="B32" s="61" t="s">
        <v>89</v>
      </c>
      <c r="C32" s="34"/>
      <c r="D32" s="64">
        <v>95</v>
      </c>
      <c r="E32" s="65" t="s">
        <v>53</v>
      </c>
      <c r="F32" s="62">
        <v>89.22</v>
      </c>
      <c r="G32" s="46"/>
      <c r="H32" s="40"/>
      <c r="I32" s="41" t="s">
        <v>33</v>
      </c>
      <c r="J32" s="42">
        <f t="shared" si="0"/>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1"/>
        <v>8475.9</v>
      </c>
      <c r="BB32" s="54">
        <f t="shared" si="2"/>
        <v>8475.9</v>
      </c>
      <c r="BC32" s="59" t="str">
        <f t="shared" si="3"/>
        <v>INR  Eight Thousand Four Hundred &amp; Seventy Five  and Paise Ninety Only</v>
      </c>
      <c r="IA32" s="21">
        <v>4.01</v>
      </c>
      <c r="IB32" s="21" t="s">
        <v>89</v>
      </c>
      <c r="ID32" s="21">
        <v>95</v>
      </c>
      <c r="IE32" s="22" t="s">
        <v>53</v>
      </c>
      <c r="IF32" s="22"/>
      <c r="IG32" s="22"/>
      <c r="IH32" s="22"/>
      <c r="II32" s="22"/>
    </row>
    <row r="33" spans="1:243" s="21" customFormat="1" ht="96" customHeight="1">
      <c r="A33" s="60">
        <v>4.02</v>
      </c>
      <c r="B33" s="61" t="s">
        <v>90</v>
      </c>
      <c r="C33" s="34"/>
      <c r="D33" s="71"/>
      <c r="E33" s="71"/>
      <c r="F33" s="71"/>
      <c r="G33" s="71"/>
      <c r="H33" s="71"/>
      <c r="I33" s="71"/>
      <c r="J33" s="71"/>
      <c r="K33" s="71"/>
      <c r="L33" s="71"/>
      <c r="M33" s="71"/>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IA33" s="21">
        <v>4.02</v>
      </c>
      <c r="IB33" s="21" t="s">
        <v>90</v>
      </c>
      <c r="IE33" s="22"/>
      <c r="IF33" s="22"/>
      <c r="IG33" s="22"/>
      <c r="IH33" s="22"/>
      <c r="II33" s="22"/>
    </row>
    <row r="34" spans="1:243" s="21" customFormat="1" ht="31.5" customHeight="1">
      <c r="A34" s="60">
        <v>4.03</v>
      </c>
      <c r="B34" s="61" t="s">
        <v>91</v>
      </c>
      <c r="C34" s="34"/>
      <c r="D34" s="64">
        <v>1.55</v>
      </c>
      <c r="E34" s="65" t="s">
        <v>43</v>
      </c>
      <c r="F34" s="62">
        <v>3882.64</v>
      </c>
      <c r="G34" s="46"/>
      <c r="H34" s="40"/>
      <c r="I34" s="41" t="s">
        <v>33</v>
      </c>
      <c r="J34" s="42">
        <f t="shared" si="0"/>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 t="shared" si="1"/>
        <v>6018.09</v>
      </c>
      <c r="BB34" s="54">
        <f t="shared" si="2"/>
        <v>6018.09</v>
      </c>
      <c r="BC34" s="59" t="str">
        <f t="shared" si="3"/>
        <v>INR  Six Thousand  &amp;Eighteen  and Paise Nine Only</v>
      </c>
      <c r="IA34" s="21">
        <v>4.03</v>
      </c>
      <c r="IB34" s="21" t="s">
        <v>91</v>
      </c>
      <c r="ID34" s="21">
        <v>1.55</v>
      </c>
      <c r="IE34" s="22" t="s">
        <v>43</v>
      </c>
      <c r="IF34" s="22"/>
      <c r="IG34" s="22"/>
      <c r="IH34" s="22"/>
      <c r="II34" s="22"/>
    </row>
    <row r="35" spans="1:243" s="21" customFormat="1" ht="185.25" customHeight="1">
      <c r="A35" s="60">
        <v>4.04</v>
      </c>
      <c r="B35" s="61" t="s">
        <v>92</v>
      </c>
      <c r="C35" s="34"/>
      <c r="D35" s="71"/>
      <c r="E35" s="71"/>
      <c r="F35" s="71"/>
      <c r="G35" s="71"/>
      <c r="H35" s="71"/>
      <c r="I35" s="71"/>
      <c r="J35" s="71"/>
      <c r="K35" s="71"/>
      <c r="L35" s="71"/>
      <c r="M35" s="71"/>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IA35" s="21">
        <v>4.04</v>
      </c>
      <c r="IB35" s="21" t="s">
        <v>92</v>
      </c>
      <c r="IE35" s="22"/>
      <c r="IF35" s="22"/>
      <c r="IG35" s="22"/>
      <c r="IH35" s="22"/>
      <c r="II35" s="22"/>
    </row>
    <row r="36" spans="1:243" s="21" customFormat="1" ht="78.75">
      <c r="A36" s="60">
        <v>4.05</v>
      </c>
      <c r="B36" s="61" t="s">
        <v>93</v>
      </c>
      <c r="C36" s="34"/>
      <c r="D36" s="64">
        <v>10</v>
      </c>
      <c r="E36" s="65" t="s">
        <v>53</v>
      </c>
      <c r="F36" s="62">
        <v>145.99</v>
      </c>
      <c r="G36" s="46"/>
      <c r="H36" s="40"/>
      <c r="I36" s="41" t="s">
        <v>33</v>
      </c>
      <c r="J36" s="42">
        <f t="shared" si="0"/>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 t="shared" si="1"/>
        <v>1459.9</v>
      </c>
      <c r="BB36" s="54">
        <f t="shared" si="2"/>
        <v>1459.9</v>
      </c>
      <c r="BC36" s="59" t="str">
        <f t="shared" si="3"/>
        <v>INR  One Thousand Four Hundred &amp; Fifty Nine  and Paise Ninety Only</v>
      </c>
      <c r="IA36" s="21">
        <v>4.05</v>
      </c>
      <c r="IB36" s="21" t="s">
        <v>93</v>
      </c>
      <c r="ID36" s="21">
        <v>10</v>
      </c>
      <c r="IE36" s="22" t="s">
        <v>53</v>
      </c>
      <c r="IF36" s="22"/>
      <c r="IG36" s="22"/>
      <c r="IH36" s="22"/>
      <c r="II36" s="22"/>
    </row>
    <row r="37" spans="1:243" s="21" customFormat="1" ht="49.5" customHeight="1">
      <c r="A37" s="60">
        <v>4.06</v>
      </c>
      <c r="B37" s="61" t="s">
        <v>94</v>
      </c>
      <c r="C37" s="34"/>
      <c r="D37" s="71"/>
      <c r="E37" s="71"/>
      <c r="F37" s="71"/>
      <c r="G37" s="71"/>
      <c r="H37" s="71"/>
      <c r="I37" s="71"/>
      <c r="J37" s="71"/>
      <c r="K37" s="71"/>
      <c r="L37" s="71"/>
      <c r="M37" s="71"/>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IA37" s="21">
        <v>4.06</v>
      </c>
      <c r="IB37" s="21" t="s">
        <v>94</v>
      </c>
      <c r="IE37" s="22"/>
      <c r="IF37" s="22"/>
      <c r="IG37" s="22"/>
      <c r="IH37" s="22"/>
      <c r="II37" s="22"/>
    </row>
    <row r="38" spans="1:243" s="21" customFormat="1" ht="31.5" customHeight="1">
      <c r="A38" s="60">
        <v>4.07</v>
      </c>
      <c r="B38" s="61" t="s">
        <v>95</v>
      </c>
      <c r="C38" s="34"/>
      <c r="D38" s="64">
        <v>0.5</v>
      </c>
      <c r="E38" s="65" t="s">
        <v>43</v>
      </c>
      <c r="F38" s="62">
        <v>789.61</v>
      </c>
      <c r="G38" s="46"/>
      <c r="H38" s="40"/>
      <c r="I38" s="41" t="s">
        <v>33</v>
      </c>
      <c r="J38" s="42">
        <f t="shared" si="0"/>
        <v>1</v>
      </c>
      <c r="K38" s="40" t="s">
        <v>34</v>
      </c>
      <c r="L38" s="40" t="s">
        <v>4</v>
      </c>
      <c r="M38" s="43"/>
      <c r="N38" s="52"/>
      <c r="O38" s="52"/>
      <c r="P38" s="53"/>
      <c r="Q38" s="52"/>
      <c r="R38" s="52"/>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5">
        <f t="shared" si="1"/>
        <v>394.81</v>
      </c>
      <c r="BB38" s="54">
        <f t="shared" si="2"/>
        <v>394.81</v>
      </c>
      <c r="BC38" s="59" t="str">
        <f t="shared" si="3"/>
        <v>INR  Three Hundred &amp; Ninety Four  and Paise Eighty One Only</v>
      </c>
      <c r="IA38" s="21">
        <v>4.07</v>
      </c>
      <c r="IB38" s="21" t="s">
        <v>95</v>
      </c>
      <c r="ID38" s="21">
        <v>0.5</v>
      </c>
      <c r="IE38" s="22" t="s">
        <v>43</v>
      </c>
      <c r="IF38" s="22"/>
      <c r="IG38" s="22"/>
      <c r="IH38" s="22"/>
      <c r="II38" s="22"/>
    </row>
    <row r="39" spans="1:243" s="21" customFormat="1" ht="18" customHeight="1">
      <c r="A39" s="60">
        <v>5</v>
      </c>
      <c r="B39" s="61" t="s">
        <v>96</v>
      </c>
      <c r="C39" s="34"/>
      <c r="D39" s="71"/>
      <c r="E39" s="71"/>
      <c r="F39" s="71"/>
      <c r="G39" s="71"/>
      <c r="H39" s="71"/>
      <c r="I39" s="71"/>
      <c r="J39" s="71"/>
      <c r="K39" s="71"/>
      <c r="L39" s="71"/>
      <c r="M39" s="71"/>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IA39" s="21">
        <v>5</v>
      </c>
      <c r="IB39" s="21" t="s">
        <v>96</v>
      </c>
      <c r="IE39" s="22"/>
      <c r="IF39" s="22"/>
      <c r="IG39" s="22"/>
      <c r="IH39" s="22"/>
      <c r="II39" s="22"/>
    </row>
    <row r="40" spans="1:243" s="21" customFormat="1" ht="143.25" customHeight="1">
      <c r="A40" s="63">
        <v>5.01</v>
      </c>
      <c r="B40" s="61" t="s">
        <v>60</v>
      </c>
      <c r="C40" s="34"/>
      <c r="D40" s="64">
        <v>1</v>
      </c>
      <c r="E40" s="65" t="s">
        <v>47</v>
      </c>
      <c r="F40" s="62">
        <v>213.99</v>
      </c>
      <c r="G40" s="46"/>
      <c r="H40" s="40"/>
      <c r="I40" s="41" t="s">
        <v>33</v>
      </c>
      <c r="J40" s="42">
        <f t="shared" si="0"/>
        <v>1</v>
      </c>
      <c r="K40" s="40" t="s">
        <v>34</v>
      </c>
      <c r="L40" s="40" t="s">
        <v>4</v>
      </c>
      <c r="M40" s="43"/>
      <c r="N40" s="52"/>
      <c r="O40" s="52"/>
      <c r="P40" s="53"/>
      <c r="Q40" s="52"/>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5">
        <f t="shared" si="1"/>
        <v>213.99</v>
      </c>
      <c r="BB40" s="54">
        <f t="shared" si="2"/>
        <v>213.99</v>
      </c>
      <c r="BC40" s="59" t="str">
        <f t="shared" si="3"/>
        <v>INR  Two Hundred &amp; Thirteen  and Paise Ninety Nine Only</v>
      </c>
      <c r="IA40" s="21">
        <v>5.01</v>
      </c>
      <c r="IB40" s="21" t="s">
        <v>60</v>
      </c>
      <c r="ID40" s="21">
        <v>1</v>
      </c>
      <c r="IE40" s="22" t="s">
        <v>47</v>
      </c>
      <c r="IF40" s="22"/>
      <c r="IG40" s="22"/>
      <c r="IH40" s="22"/>
      <c r="II40" s="22"/>
    </row>
    <row r="41" spans="1:243" s="21" customFormat="1" ht="80.25" customHeight="1">
      <c r="A41" s="60">
        <v>5.02</v>
      </c>
      <c r="B41" s="61" t="s">
        <v>97</v>
      </c>
      <c r="C41" s="34"/>
      <c r="D41" s="71"/>
      <c r="E41" s="71"/>
      <c r="F41" s="71"/>
      <c r="G41" s="71"/>
      <c r="H41" s="71"/>
      <c r="I41" s="71"/>
      <c r="J41" s="71"/>
      <c r="K41" s="71"/>
      <c r="L41" s="71"/>
      <c r="M41" s="71"/>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IA41" s="21">
        <v>5.02</v>
      </c>
      <c r="IB41" s="21" t="s">
        <v>97</v>
      </c>
      <c r="IE41" s="22"/>
      <c r="IF41" s="22"/>
      <c r="IG41" s="22"/>
      <c r="IH41" s="22"/>
      <c r="II41" s="22"/>
    </row>
    <row r="42" spans="1:243" s="21" customFormat="1" ht="31.5" customHeight="1">
      <c r="A42" s="60">
        <v>5.03</v>
      </c>
      <c r="B42" s="61" t="s">
        <v>54</v>
      </c>
      <c r="C42" s="34"/>
      <c r="D42" s="64">
        <v>3</v>
      </c>
      <c r="E42" s="65" t="s">
        <v>44</v>
      </c>
      <c r="F42" s="62">
        <v>267.47</v>
      </c>
      <c r="G42" s="46"/>
      <c r="H42" s="40"/>
      <c r="I42" s="41" t="s">
        <v>33</v>
      </c>
      <c r="J42" s="42">
        <f t="shared" si="0"/>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1"/>
        <v>802.41</v>
      </c>
      <c r="BB42" s="54">
        <f t="shared" si="2"/>
        <v>802.41</v>
      </c>
      <c r="BC42" s="59" t="str">
        <f t="shared" si="3"/>
        <v>INR  Eight Hundred &amp; Two  and Paise Forty One Only</v>
      </c>
      <c r="IA42" s="21">
        <v>5.03</v>
      </c>
      <c r="IB42" s="21" t="s">
        <v>54</v>
      </c>
      <c r="ID42" s="21">
        <v>3</v>
      </c>
      <c r="IE42" s="22" t="s">
        <v>44</v>
      </c>
      <c r="IF42" s="22"/>
      <c r="IG42" s="22"/>
      <c r="IH42" s="22"/>
      <c r="II42" s="22"/>
    </row>
    <row r="43" spans="1:243" s="21" customFormat="1" ht="31.5" customHeight="1">
      <c r="A43" s="60">
        <v>5.04</v>
      </c>
      <c r="B43" s="61" t="s">
        <v>98</v>
      </c>
      <c r="C43" s="34"/>
      <c r="D43" s="71"/>
      <c r="E43" s="71"/>
      <c r="F43" s="71"/>
      <c r="G43" s="71"/>
      <c r="H43" s="71"/>
      <c r="I43" s="71"/>
      <c r="J43" s="71"/>
      <c r="K43" s="71"/>
      <c r="L43" s="71"/>
      <c r="M43" s="71"/>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IA43" s="21">
        <v>5.04</v>
      </c>
      <c r="IB43" s="21" t="s">
        <v>98</v>
      </c>
      <c r="IE43" s="22"/>
      <c r="IF43" s="22"/>
      <c r="IG43" s="22"/>
      <c r="IH43" s="22"/>
      <c r="II43" s="22"/>
    </row>
    <row r="44" spans="1:243" s="21" customFormat="1" ht="18" customHeight="1">
      <c r="A44" s="60">
        <v>5.05</v>
      </c>
      <c r="B44" s="61" t="s">
        <v>99</v>
      </c>
      <c r="C44" s="34"/>
      <c r="D44" s="71"/>
      <c r="E44" s="71"/>
      <c r="F44" s="71"/>
      <c r="G44" s="71"/>
      <c r="H44" s="71"/>
      <c r="I44" s="71"/>
      <c r="J44" s="71"/>
      <c r="K44" s="71"/>
      <c r="L44" s="71"/>
      <c r="M44" s="71"/>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IA44" s="21">
        <v>5.05</v>
      </c>
      <c r="IB44" s="21" t="s">
        <v>99</v>
      </c>
      <c r="IE44" s="22"/>
      <c r="IF44" s="22"/>
      <c r="IG44" s="22"/>
      <c r="IH44" s="22"/>
      <c r="II44" s="22"/>
    </row>
    <row r="45" spans="1:243" s="21" customFormat="1" ht="31.5" customHeight="1">
      <c r="A45" s="60">
        <v>5.06</v>
      </c>
      <c r="B45" s="61" t="s">
        <v>100</v>
      </c>
      <c r="C45" s="34"/>
      <c r="D45" s="64">
        <v>1</v>
      </c>
      <c r="E45" s="65" t="s">
        <v>47</v>
      </c>
      <c r="F45" s="62">
        <v>113.85</v>
      </c>
      <c r="G45" s="46"/>
      <c r="H45" s="40"/>
      <c r="I45" s="41" t="s">
        <v>33</v>
      </c>
      <c r="J45" s="42">
        <f t="shared" si="0"/>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 t="shared" si="1"/>
        <v>113.85</v>
      </c>
      <c r="BB45" s="54">
        <f t="shared" si="2"/>
        <v>113.85</v>
      </c>
      <c r="BC45" s="59" t="str">
        <f t="shared" si="3"/>
        <v>INR  One Hundred &amp; Thirteen  and Paise Eighty Five Only</v>
      </c>
      <c r="IA45" s="21">
        <v>5.06</v>
      </c>
      <c r="IB45" s="21" t="s">
        <v>100</v>
      </c>
      <c r="ID45" s="21">
        <v>1</v>
      </c>
      <c r="IE45" s="22" t="s">
        <v>47</v>
      </c>
      <c r="IF45" s="22"/>
      <c r="IG45" s="22"/>
      <c r="IH45" s="22"/>
      <c r="II45" s="22"/>
    </row>
    <row r="46" spans="1:243" s="21" customFormat="1" ht="18" customHeight="1">
      <c r="A46" s="60">
        <v>5.07</v>
      </c>
      <c r="B46" s="61" t="s">
        <v>101</v>
      </c>
      <c r="C46" s="34"/>
      <c r="D46" s="71"/>
      <c r="E46" s="71"/>
      <c r="F46" s="71"/>
      <c r="G46" s="71"/>
      <c r="H46" s="71"/>
      <c r="I46" s="71"/>
      <c r="J46" s="71"/>
      <c r="K46" s="71"/>
      <c r="L46" s="71"/>
      <c r="M46" s="71"/>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IA46" s="21">
        <v>5.07</v>
      </c>
      <c r="IB46" s="21" t="s">
        <v>101</v>
      </c>
      <c r="IE46" s="22"/>
      <c r="IF46" s="22"/>
      <c r="IG46" s="22"/>
      <c r="IH46" s="22"/>
      <c r="II46" s="22"/>
    </row>
    <row r="47" spans="1:243" s="21" customFormat="1" ht="30" customHeight="1">
      <c r="A47" s="60">
        <v>5.08</v>
      </c>
      <c r="B47" s="61" t="s">
        <v>61</v>
      </c>
      <c r="C47" s="34"/>
      <c r="D47" s="64">
        <v>1</v>
      </c>
      <c r="E47" s="65" t="s">
        <v>47</v>
      </c>
      <c r="F47" s="62">
        <v>99.78</v>
      </c>
      <c r="G47" s="46"/>
      <c r="H47" s="40"/>
      <c r="I47" s="41" t="s">
        <v>33</v>
      </c>
      <c r="J47" s="42">
        <f t="shared" si="0"/>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 t="shared" si="1"/>
        <v>99.78</v>
      </c>
      <c r="BB47" s="54">
        <f t="shared" si="2"/>
        <v>99.78</v>
      </c>
      <c r="BC47" s="59" t="str">
        <f t="shared" si="3"/>
        <v>INR  Ninety Nine and Paise Seventy Eight Only</v>
      </c>
      <c r="IA47" s="21">
        <v>5.08</v>
      </c>
      <c r="IB47" s="21" t="s">
        <v>61</v>
      </c>
      <c r="ID47" s="21">
        <v>1</v>
      </c>
      <c r="IE47" s="22" t="s">
        <v>47</v>
      </c>
      <c r="IF47" s="22"/>
      <c r="IG47" s="22"/>
      <c r="IH47" s="22"/>
      <c r="II47" s="22"/>
    </row>
    <row r="48" spans="1:243" s="21" customFormat="1" ht="112.5" customHeight="1">
      <c r="A48" s="60">
        <v>5.09</v>
      </c>
      <c r="B48" s="61" t="s">
        <v>102</v>
      </c>
      <c r="C48" s="34"/>
      <c r="D48" s="71"/>
      <c r="E48" s="71"/>
      <c r="F48" s="71"/>
      <c r="G48" s="71"/>
      <c r="H48" s="71"/>
      <c r="I48" s="71"/>
      <c r="J48" s="71"/>
      <c r="K48" s="71"/>
      <c r="L48" s="71"/>
      <c r="M48" s="71"/>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IA48" s="21">
        <v>5.09</v>
      </c>
      <c r="IB48" s="21" t="s">
        <v>102</v>
      </c>
      <c r="IE48" s="22"/>
      <c r="IF48" s="22"/>
      <c r="IG48" s="22"/>
      <c r="IH48" s="22"/>
      <c r="II48" s="22"/>
    </row>
    <row r="49" spans="1:243" s="21" customFormat="1" ht="28.5">
      <c r="A49" s="63">
        <v>5.1</v>
      </c>
      <c r="B49" s="61" t="s">
        <v>62</v>
      </c>
      <c r="C49" s="34"/>
      <c r="D49" s="64">
        <v>1</v>
      </c>
      <c r="E49" s="65" t="s">
        <v>47</v>
      </c>
      <c r="F49" s="62">
        <v>253.22</v>
      </c>
      <c r="G49" s="46"/>
      <c r="H49" s="40"/>
      <c r="I49" s="41" t="s">
        <v>33</v>
      </c>
      <c r="J49" s="42">
        <f t="shared" si="0"/>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 t="shared" si="1"/>
        <v>253.22</v>
      </c>
      <c r="BB49" s="54">
        <f t="shared" si="2"/>
        <v>253.22</v>
      </c>
      <c r="BC49" s="59" t="str">
        <f t="shared" si="3"/>
        <v>INR  Two Hundred &amp; Fifty Three  and Paise Twenty Two Only</v>
      </c>
      <c r="IA49" s="21">
        <v>5.1</v>
      </c>
      <c r="IB49" s="21" t="s">
        <v>62</v>
      </c>
      <c r="ID49" s="21">
        <v>1</v>
      </c>
      <c r="IE49" s="22" t="s">
        <v>47</v>
      </c>
      <c r="IF49" s="22"/>
      <c r="IG49" s="22"/>
      <c r="IH49" s="22"/>
      <c r="II49" s="22"/>
    </row>
    <row r="50" spans="1:243" s="21" customFormat="1" ht="15.75">
      <c r="A50" s="60">
        <v>6</v>
      </c>
      <c r="B50" s="61" t="s">
        <v>103</v>
      </c>
      <c r="C50" s="34"/>
      <c r="D50" s="71"/>
      <c r="E50" s="71"/>
      <c r="F50" s="71"/>
      <c r="G50" s="71"/>
      <c r="H50" s="71"/>
      <c r="I50" s="71"/>
      <c r="J50" s="71"/>
      <c r="K50" s="71"/>
      <c r="L50" s="71"/>
      <c r="M50" s="71"/>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IA50" s="21">
        <v>6</v>
      </c>
      <c r="IB50" s="21" t="s">
        <v>103</v>
      </c>
      <c r="IE50" s="22"/>
      <c r="IF50" s="22"/>
      <c r="IG50" s="22"/>
      <c r="IH50" s="22"/>
      <c r="II50" s="22"/>
    </row>
    <row r="51" spans="1:243" s="21" customFormat="1" ht="34.5" customHeight="1">
      <c r="A51" s="60">
        <v>6.01</v>
      </c>
      <c r="B51" s="61" t="s">
        <v>104</v>
      </c>
      <c r="C51" s="34"/>
      <c r="D51" s="71"/>
      <c r="E51" s="71"/>
      <c r="F51" s="71"/>
      <c r="G51" s="71"/>
      <c r="H51" s="71"/>
      <c r="I51" s="71"/>
      <c r="J51" s="71"/>
      <c r="K51" s="71"/>
      <c r="L51" s="71"/>
      <c r="M51" s="71"/>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IA51" s="21">
        <v>6.01</v>
      </c>
      <c r="IB51" s="21" t="s">
        <v>104</v>
      </c>
      <c r="IE51" s="22"/>
      <c r="IF51" s="22"/>
      <c r="IG51" s="22"/>
      <c r="IH51" s="22"/>
      <c r="II51" s="22"/>
    </row>
    <row r="52" spans="1:243" s="21" customFormat="1" ht="42.75">
      <c r="A52" s="60">
        <v>6.02</v>
      </c>
      <c r="B52" s="61" t="s">
        <v>48</v>
      </c>
      <c r="C52" s="34"/>
      <c r="D52" s="64">
        <v>40</v>
      </c>
      <c r="E52" s="65" t="s">
        <v>43</v>
      </c>
      <c r="F52" s="62">
        <v>266.46</v>
      </c>
      <c r="G52" s="46"/>
      <c r="H52" s="40"/>
      <c r="I52" s="41" t="s">
        <v>33</v>
      </c>
      <c r="J52" s="42">
        <f t="shared" si="0"/>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 t="shared" si="1"/>
        <v>10658.4</v>
      </c>
      <c r="BB52" s="54">
        <f t="shared" si="2"/>
        <v>10658.4</v>
      </c>
      <c r="BC52" s="59" t="str">
        <f t="shared" si="3"/>
        <v>INR  Ten Thousand Six Hundred &amp; Fifty Eight  and Paise Forty Only</v>
      </c>
      <c r="IA52" s="21">
        <v>6.02</v>
      </c>
      <c r="IB52" s="21" t="s">
        <v>48</v>
      </c>
      <c r="ID52" s="21">
        <v>40</v>
      </c>
      <c r="IE52" s="22" t="s">
        <v>43</v>
      </c>
      <c r="IF52" s="22"/>
      <c r="IG52" s="22"/>
      <c r="IH52" s="22"/>
      <c r="II52" s="22"/>
    </row>
    <row r="53" spans="1:243" s="21" customFormat="1" ht="18" customHeight="1">
      <c r="A53" s="60">
        <v>6.03</v>
      </c>
      <c r="B53" s="61" t="s">
        <v>105</v>
      </c>
      <c r="C53" s="34"/>
      <c r="D53" s="71"/>
      <c r="E53" s="71"/>
      <c r="F53" s="71"/>
      <c r="G53" s="71"/>
      <c r="H53" s="71"/>
      <c r="I53" s="71"/>
      <c r="J53" s="71"/>
      <c r="K53" s="71"/>
      <c r="L53" s="71"/>
      <c r="M53" s="71"/>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IA53" s="21">
        <v>6.03</v>
      </c>
      <c r="IB53" s="21" t="s">
        <v>105</v>
      </c>
      <c r="IE53" s="22"/>
      <c r="IF53" s="22"/>
      <c r="IG53" s="22"/>
      <c r="IH53" s="22"/>
      <c r="II53" s="22"/>
    </row>
    <row r="54" spans="1:243" s="21" customFormat="1" ht="42.75">
      <c r="A54" s="60">
        <v>6.04</v>
      </c>
      <c r="B54" s="61" t="s">
        <v>56</v>
      </c>
      <c r="C54" s="34"/>
      <c r="D54" s="64">
        <v>50</v>
      </c>
      <c r="E54" s="65" t="s">
        <v>43</v>
      </c>
      <c r="F54" s="62">
        <v>25.03</v>
      </c>
      <c r="G54" s="46"/>
      <c r="H54" s="40"/>
      <c r="I54" s="41" t="s">
        <v>33</v>
      </c>
      <c r="J54" s="42">
        <f t="shared" si="0"/>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1"/>
        <v>1251.5</v>
      </c>
      <c r="BB54" s="54">
        <f t="shared" si="2"/>
        <v>1251.5</v>
      </c>
      <c r="BC54" s="59" t="str">
        <f t="shared" si="3"/>
        <v>INR  One Thousand Two Hundred &amp; Fifty One  and Paise Fifty Only</v>
      </c>
      <c r="IA54" s="21">
        <v>6.04</v>
      </c>
      <c r="IB54" s="21" t="s">
        <v>56</v>
      </c>
      <c r="ID54" s="21">
        <v>50</v>
      </c>
      <c r="IE54" s="22" t="s">
        <v>43</v>
      </c>
      <c r="IF54" s="22"/>
      <c r="IG54" s="22"/>
      <c r="IH54" s="22"/>
      <c r="II54" s="22"/>
    </row>
    <row r="55" spans="1:243" s="21" customFormat="1" ht="94.5">
      <c r="A55" s="60">
        <v>6.05</v>
      </c>
      <c r="B55" s="61" t="s">
        <v>106</v>
      </c>
      <c r="C55" s="34"/>
      <c r="D55" s="71"/>
      <c r="E55" s="71"/>
      <c r="F55" s="71"/>
      <c r="G55" s="71"/>
      <c r="H55" s="71"/>
      <c r="I55" s="71"/>
      <c r="J55" s="71"/>
      <c r="K55" s="71"/>
      <c r="L55" s="71"/>
      <c r="M55" s="71"/>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IA55" s="21">
        <v>6.05</v>
      </c>
      <c r="IB55" s="21" t="s">
        <v>106</v>
      </c>
      <c r="IE55" s="22"/>
      <c r="IF55" s="22"/>
      <c r="IG55" s="22"/>
      <c r="IH55" s="22"/>
      <c r="II55" s="22"/>
    </row>
    <row r="56" spans="1:243" s="21" customFormat="1" ht="33" customHeight="1">
      <c r="A56" s="60">
        <v>6.06</v>
      </c>
      <c r="B56" s="61" t="s">
        <v>52</v>
      </c>
      <c r="C56" s="34"/>
      <c r="D56" s="64">
        <v>50</v>
      </c>
      <c r="E56" s="65" t="s">
        <v>43</v>
      </c>
      <c r="F56" s="62">
        <v>76.41</v>
      </c>
      <c r="G56" s="46"/>
      <c r="H56" s="40"/>
      <c r="I56" s="41" t="s">
        <v>33</v>
      </c>
      <c r="J56" s="42">
        <f t="shared" si="0"/>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1"/>
        <v>3820.5</v>
      </c>
      <c r="BB56" s="54">
        <f t="shared" si="2"/>
        <v>3820.5</v>
      </c>
      <c r="BC56" s="59" t="str">
        <f t="shared" si="3"/>
        <v>INR  Three Thousand Eight Hundred &amp; Twenty  and Paise Fifty Only</v>
      </c>
      <c r="IA56" s="21">
        <v>6.06</v>
      </c>
      <c r="IB56" s="21" t="s">
        <v>52</v>
      </c>
      <c r="ID56" s="21">
        <v>50</v>
      </c>
      <c r="IE56" s="22" t="s">
        <v>43</v>
      </c>
      <c r="IF56" s="22"/>
      <c r="IG56" s="22"/>
      <c r="IH56" s="22"/>
      <c r="II56" s="22"/>
    </row>
    <row r="57" spans="1:243" s="21" customFormat="1" ht="15.75">
      <c r="A57" s="60">
        <v>6.07</v>
      </c>
      <c r="B57" s="61" t="s">
        <v>107</v>
      </c>
      <c r="C57" s="34"/>
      <c r="D57" s="71"/>
      <c r="E57" s="71"/>
      <c r="F57" s="71"/>
      <c r="G57" s="71"/>
      <c r="H57" s="71"/>
      <c r="I57" s="71"/>
      <c r="J57" s="71"/>
      <c r="K57" s="71"/>
      <c r="L57" s="71"/>
      <c r="M57" s="71"/>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IA57" s="21">
        <v>6.07</v>
      </c>
      <c r="IB57" s="21" t="s">
        <v>107</v>
      </c>
      <c r="IE57" s="22"/>
      <c r="IF57" s="22"/>
      <c r="IG57" s="22"/>
      <c r="IH57" s="22"/>
      <c r="II57" s="22"/>
    </row>
    <row r="58" spans="1:243" s="21" customFormat="1" ht="63">
      <c r="A58" s="60">
        <v>6.08</v>
      </c>
      <c r="B58" s="61" t="s">
        <v>108</v>
      </c>
      <c r="C58" s="34"/>
      <c r="D58" s="64">
        <v>5</v>
      </c>
      <c r="E58" s="65" t="s">
        <v>43</v>
      </c>
      <c r="F58" s="62">
        <v>44.45</v>
      </c>
      <c r="G58" s="46"/>
      <c r="H58" s="40"/>
      <c r="I58" s="41" t="s">
        <v>33</v>
      </c>
      <c r="J58" s="42">
        <f t="shared" si="0"/>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 t="shared" si="1"/>
        <v>222.25</v>
      </c>
      <c r="BB58" s="54">
        <f t="shared" si="2"/>
        <v>222.25</v>
      </c>
      <c r="BC58" s="59" t="str">
        <f t="shared" si="3"/>
        <v>INR  Two Hundred &amp; Twenty Two  and Paise Twenty Five Only</v>
      </c>
      <c r="IA58" s="21">
        <v>6.08</v>
      </c>
      <c r="IB58" s="21" t="s">
        <v>108</v>
      </c>
      <c r="ID58" s="21">
        <v>5</v>
      </c>
      <c r="IE58" s="22" t="s">
        <v>43</v>
      </c>
      <c r="IF58" s="22"/>
      <c r="IG58" s="22"/>
      <c r="IH58" s="22"/>
      <c r="II58" s="22"/>
    </row>
    <row r="59" spans="1:243" s="21" customFormat="1" ht="47.25">
      <c r="A59" s="60">
        <v>6.09</v>
      </c>
      <c r="B59" s="61" t="s">
        <v>109</v>
      </c>
      <c r="C59" s="34"/>
      <c r="D59" s="71"/>
      <c r="E59" s="71"/>
      <c r="F59" s="71"/>
      <c r="G59" s="71"/>
      <c r="H59" s="71"/>
      <c r="I59" s="71"/>
      <c r="J59" s="71"/>
      <c r="K59" s="71"/>
      <c r="L59" s="71"/>
      <c r="M59" s="71"/>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IA59" s="21">
        <v>6.09</v>
      </c>
      <c r="IB59" s="21" t="s">
        <v>109</v>
      </c>
      <c r="IE59" s="22"/>
      <c r="IF59" s="22"/>
      <c r="IG59" s="22"/>
      <c r="IH59" s="22"/>
      <c r="II59" s="22"/>
    </row>
    <row r="60" spans="1:243" s="21" customFormat="1" ht="42.75">
      <c r="A60" s="63">
        <v>6.1</v>
      </c>
      <c r="B60" s="61" t="s">
        <v>52</v>
      </c>
      <c r="C60" s="34"/>
      <c r="D60" s="64">
        <v>20</v>
      </c>
      <c r="E60" s="65" t="s">
        <v>43</v>
      </c>
      <c r="F60" s="62">
        <v>106.58</v>
      </c>
      <c r="G60" s="46"/>
      <c r="H60" s="40"/>
      <c r="I60" s="41" t="s">
        <v>33</v>
      </c>
      <c r="J60" s="42">
        <f t="shared" si="0"/>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 t="shared" si="1"/>
        <v>2131.6</v>
      </c>
      <c r="BB60" s="54">
        <f t="shared" si="2"/>
        <v>2131.6</v>
      </c>
      <c r="BC60" s="59" t="str">
        <f t="shared" si="3"/>
        <v>INR  Two Thousand One Hundred &amp; Thirty One  and Paise Sixty Only</v>
      </c>
      <c r="IA60" s="21">
        <v>6.1</v>
      </c>
      <c r="IB60" s="21" t="s">
        <v>52</v>
      </c>
      <c r="ID60" s="21">
        <v>20</v>
      </c>
      <c r="IE60" s="22" t="s">
        <v>43</v>
      </c>
      <c r="IF60" s="22"/>
      <c r="IG60" s="22"/>
      <c r="IH60" s="22"/>
      <c r="II60" s="22"/>
    </row>
    <row r="61" spans="1:243" s="21" customFormat="1" ht="63">
      <c r="A61" s="60">
        <v>6.11</v>
      </c>
      <c r="B61" s="61" t="s">
        <v>110</v>
      </c>
      <c r="C61" s="34"/>
      <c r="D61" s="71"/>
      <c r="E61" s="71"/>
      <c r="F61" s="71"/>
      <c r="G61" s="71"/>
      <c r="H61" s="71"/>
      <c r="I61" s="71"/>
      <c r="J61" s="71"/>
      <c r="K61" s="71"/>
      <c r="L61" s="71"/>
      <c r="M61" s="71"/>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IA61" s="21">
        <v>6.11</v>
      </c>
      <c r="IB61" s="21" t="s">
        <v>110</v>
      </c>
      <c r="IE61" s="22"/>
      <c r="IF61" s="22"/>
      <c r="IG61" s="22"/>
      <c r="IH61" s="22"/>
      <c r="II61" s="22"/>
    </row>
    <row r="62" spans="1:243" s="21" customFormat="1" ht="63">
      <c r="A62" s="60">
        <v>6.12</v>
      </c>
      <c r="B62" s="61" t="s">
        <v>63</v>
      </c>
      <c r="C62" s="34"/>
      <c r="D62" s="64">
        <v>5</v>
      </c>
      <c r="E62" s="65" t="s">
        <v>43</v>
      </c>
      <c r="F62" s="62">
        <v>155.33</v>
      </c>
      <c r="G62" s="46"/>
      <c r="H62" s="40"/>
      <c r="I62" s="41" t="s">
        <v>33</v>
      </c>
      <c r="J62" s="42">
        <f t="shared" si="0"/>
        <v>1</v>
      </c>
      <c r="K62" s="40" t="s">
        <v>34</v>
      </c>
      <c r="L62" s="40" t="s">
        <v>4</v>
      </c>
      <c r="M62" s="43"/>
      <c r="N62" s="52"/>
      <c r="O62" s="52"/>
      <c r="P62" s="53"/>
      <c r="Q62" s="52"/>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5">
        <f t="shared" si="1"/>
        <v>776.65</v>
      </c>
      <c r="BB62" s="54">
        <f t="shared" si="2"/>
        <v>776.65</v>
      </c>
      <c r="BC62" s="59" t="str">
        <f t="shared" si="3"/>
        <v>INR  Seven Hundred &amp; Seventy Six  and Paise Sixty Five Only</v>
      </c>
      <c r="IA62" s="21">
        <v>6.12</v>
      </c>
      <c r="IB62" s="21" t="s">
        <v>63</v>
      </c>
      <c r="ID62" s="21">
        <v>5</v>
      </c>
      <c r="IE62" s="22" t="s">
        <v>43</v>
      </c>
      <c r="IF62" s="22"/>
      <c r="IG62" s="22"/>
      <c r="IH62" s="22"/>
      <c r="II62" s="22"/>
    </row>
    <row r="63" spans="1:243" s="21" customFormat="1" ht="94.5">
      <c r="A63" s="60">
        <v>6.13</v>
      </c>
      <c r="B63" s="61" t="s">
        <v>64</v>
      </c>
      <c r="C63" s="34"/>
      <c r="D63" s="64">
        <v>50</v>
      </c>
      <c r="E63" s="65" t="s">
        <v>43</v>
      </c>
      <c r="F63" s="62">
        <v>100.96</v>
      </c>
      <c r="G63" s="46"/>
      <c r="H63" s="40"/>
      <c r="I63" s="41" t="s">
        <v>33</v>
      </c>
      <c r="J63" s="42">
        <f t="shared" si="0"/>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 t="shared" si="1"/>
        <v>5048</v>
      </c>
      <c r="BB63" s="54">
        <f t="shared" si="2"/>
        <v>5048</v>
      </c>
      <c r="BC63" s="59" t="str">
        <f t="shared" si="3"/>
        <v>INR  Five Thousand  &amp;Forty Eight  Only</v>
      </c>
      <c r="IA63" s="21">
        <v>6.13</v>
      </c>
      <c r="IB63" s="21" t="s">
        <v>64</v>
      </c>
      <c r="ID63" s="21">
        <v>50</v>
      </c>
      <c r="IE63" s="22" t="s">
        <v>43</v>
      </c>
      <c r="IF63" s="22"/>
      <c r="IG63" s="22"/>
      <c r="IH63" s="22"/>
      <c r="II63" s="22"/>
    </row>
    <row r="64" spans="1:243" s="21" customFormat="1" ht="78.75">
      <c r="A64" s="60">
        <v>6.14</v>
      </c>
      <c r="B64" s="61" t="s">
        <v>111</v>
      </c>
      <c r="C64" s="34"/>
      <c r="D64" s="64">
        <v>300</v>
      </c>
      <c r="E64" s="65" t="s">
        <v>43</v>
      </c>
      <c r="F64" s="62">
        <v>12.45</v>
      </c>
      <c r="G64" s="46"/>
      <c r="H64" s="40"/>
      <c r="I64" s="41" t="s">
        <v>33</v>
      </c>
      <c r="J64" s="42">
        <f t="shared" si="0"/>
        <v>1</v>
      </c>
      <c r="K64" s="40" t="s">
        <v>34</v>
      </c>
      <c r="L64" s="40" t="s">
        <v>4</v>
      </c>
      <c r="M64" s="43"/>
      <c r="N64" s="52"/>
      <c r="O64" s="52"/>
      <c r="P64" s="53"/>
      <c r="Q64" s="52"/>
      <c r="R64" s="52"/>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5">
        <f t="shared" si="1"/>
        <v>3735</v>
      </c>
      <c r="BB64" s="54">
        <f t="shared" si="2"/>
        <v>3735</v>
      </c>
      <c r="BC64" s="59" t="str">
        <f t="shared" si="3"/>
        <v>INR  Three Thousand Seven Hundred &amp; Thirty Five  Only</v>
      </c>
      <c r="IA64" s="21">
        <v>6.14</v>
      </c>
      <c r="IB64" s="21" t="s">
        <v>111</v>
      </c>
      <c r="ID64" s="21">
        <v>300</v>
      </c>
      <c r="IE64" s="22" t="s">
        <v>43</v>
      </c>
      <c r="IF64" s="22"/>
      <c r="IG64" s="22"/>
      <c r="IH64" s="22"/>
      <c r="II64" s="22"/>
    </row>
    <row r="65" spans="1:243" s="21" customFormat="1" ht="94.5">
      <c r="A65" s="60">
        <v>6.15</v>
      </c>
      <c r="B65" s="61" t="s">
        <v>65</v>
      </c>
      <c r="C65" s="34"/>
      <c r="D65" s="64">
        <v>50</v>
      </c>
      <c r="E65" s="65" t="s">
        <v>43</v>
      </c>
      <c r="F65" s="62">
        <v>16</v>
      </c>
      <c r="G65" s="46"/>
      <c r="H65" s="40"/>
      <c r="I65" s="41" t="s">
        <v>33</v>
      </c>
      <c r="J65" s="42">
        <f t="shared" si="0"/>
        <v>1</v>
      </c>
      <c r="K65" s="40" t="s">
        <v>34</v>
      </c>
      <c r="L65" s="40" t="s">
        <v>4</v>
      </c>
      <c r="M65" s="43"/>
      <c r="N65" s="52"/>
      <c r="O65" s="52"/>
      <c r="P65" s="53"/>
      <c r="Q65" s="52"/>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5">
        <f t="shared" si="1"/>
        <v>800</v>
      </c>
      <c r="BB65" s="54">
        <f t="shared" si="2"/>
        <v>800</v>
      </c>
      <c r="BC65" s="59" t="str">
        <f t="shared" si="3"/>
        <v>INR  Eight Hundred    Only</v>
      </c>
      <c r="IA65" s="21">
        <v>6.15</v>
      </c>
      <c r="IB65" s="21" t="s">
        <v>65</v>
      </c>
      <c r="ID65" s="21">
        <v>50</v>
      </c>
      <c r="IE65" s="22" t="s">
        <v>43</v>
      </c>
      <c r="IF65" s="22"/>
      <c r="IG65" s="22"/>
      <c r="IH65" s="22"/>
      <c r="II65" s="22"/>
    </row>
    <row r="66" spans="1:243" s="21" customFormat="1" ht="63">
      <c r="A66" s="60">
        <v>6.16</v>
      </c>
      <c r="B66" s="61" t="s">
        <v>110</v>
      </c>
      <c r="C66" s="34"/>
      <c r="D66" s="71"/>
      <c r="E66" s="71"/>
      <c r="F66" s="71"/>
      <c r="G66" s="71"/>
      <c r="H66" s="71"/>
      <c r="I66" s="71"/>
      <c r="J66" s="71"/>
      <c r="K66" s="71"/>
      <c r="L66" s="71"/>
      <c r="M66" s="71"/>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IA66" s="21">
        <v>6.16</v>
      </c>
      <c r="IB66" s="21" t="s">
        <v>110</v>
      </c>
      <c r="IE66" s="22"/>
      <c r="IF66" s="22"/>
      <c r="IG66" s="22"/>
      <c r="IH66" s="22"/>
      <c r="II66" s="22"/>
    </row>
    <row r="67" spans="1:243" s="21" customFormat="1" ht="28.5">
      <c r="A67" s="60">
        <v>6.17</v>
      </c>
      <c r="B67" s="61" t="s">
        <v>66</v>
      </c>
      <c r="C67" s="34"/>
      <c r="D67" s="64">
        <v>30</v>
      </c>
      <c r="E67" s="65" t="s">
        <v>43</v>
      </c>
      <c r="F67" s="62">
        <v>70.1</v>
      </c>
      <c r="G67" s="46"/>
      <c r="H67" s="40"/>
      <c r="I67" s="41" t="s">
        <v>33</v>
      </c>
      <c r="J67" s="42">
        <f t="shared" si="0"/>
        <v>1</v>
      </c>
      <c r="K67" s="40" t="s">
        <v>34</v>
      </c>
      <c r="L67" s="40" t="s">
        <v>4</v>
      </c>
      <c r="M67" s="43"/>
      <c r="N67" s="52"/>
      <c r="O67" s="52"/>
      <c r="P67" s="53"/>
      <c r="Q67" s="52"/>
      <c r="R67" s="52"/>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5">
        <f t="shared" si="1"/>
        <v>2103</v>
      </c>
      <c r="BB67" s="54">
        <f t="shared" si="2"/>
        <v>2103</v>
      </c>
      <c r="BC67" s="59" t="str">
        <f t="shared" si="3"/>
        <v>INR  Two Thousand One Hundred &amp; Three  Only</v>
      </c>
      <c r="IA67" s="21">
        <v>6.17</v>
      </c>
      <c r="IB67" s="21" t="s">
        <v>66</v>
      </c>
      <c r="ID67" s="21">
        <v>30</v>
      </c>
      <c r="IE67" s="22" t="s">
        <v>43</v>
      </c>
      <c r="IF67" s="22"/>
      <c r="IG67" s="22"/>
      <c r="IH67" s="22"/>
      <c r="II67" s="22"/>
    </row>
    <row r="68" spans="1:243" s="21" customFormat="1" ht="47.25">
      <c r="A68" s="60">
        <v>6.18</v>
      </c>
      <c r="B68" s="61" t="s">
        <v>112</v>
      </c>
      <c r="C68" s="34"/>
      <c r="D68" s="71"/>
      <c r="E68" s="71"/>
      <c r="F68" s="71"/>
      <c r="G68" s="71"/>
      <c r="H68" s="71"/>
      <c r="I68" s="71"/>
      <c r="J68" s="71"/>
      <c r="K68" s="71"/>
      <c r="L68" s="71"/>
      <c r="M68" s="71"/>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IA68" s="21">
        <v>6.18</v>
      </c>
      <c r="IB68" s="21" t="s">
        <v>112</v>
      </c>
      <c r="IE68" s="22"/>
      <c r="IF68" s="22"/>
      <c r="IG68" s="22"/>
      <c r="IH68" s="22"/>
      <c r="II68" s="22"/>
    </row>
    <row r="69" spans="1:243" s="21" customFormat="1" ht="33" customHeight="1">
      <c r="A69" s="60">
        <v>6.19</v>
      </c>
      <c r="B69" s="61" t="s">
        <v>67</v>
      </c>
      <c r="C69" s="34"/>
      <c r="D69" s="64">
        <v>160</v>
      </c>
      <c r="E69" s="65" t="s">
        <v>43</v>
      </c>
      <c r="F69" s="62">
        <v>85.71</v>
      </c>
      <c r="G69" s="46"/>
      <c r="H69" s="40"/>
      <c r="I69" s="41" t="s">
        <v>33</v>
      </c>
      <c r="J69" s="42">
        <f t="shared" si="0"/>
        <v>1</v>
      </c>
      <c r="K69" s="40" t="s">
        <v>34</v>
      </c>
      <c r="L69" s="40" t="s">
        <v>4</v>
      </c>
      <c r="M69" s="43"/>
      <c r="N69" s="52"/>
      <c r="O69" s="52"/>
      <c r="P69" s="53"/>
      <c r="Q69" s="52"/>
      <c r="R69" s="52"/>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5">
        <f t="shared" si="1"/>
        <v>13713.6</v>
      </c>
      <c r="BB69" s="54">
        <f t="shared" si="2"/>
        <v>13713.6</v>
      </c>
      <c r="BC69" s="59" t="str">
        <f t="shared" si="3"/>
        <v>INR  Thirteen Thousand Seven Hundred &amp; Thirteen  and Paise Sixty Only</v>
      </c>
      <c r="IA69" s="21">
        <v>6.19</v>
      </c>
      <c r="IB69" s="21" t="s">
        <v>67</v>
      </c>
      <c r="ID69" s="21">
        <v>160</v>
      </c>
      <c r="IE69" s="22" t="s">
        <v>43</v>
      </c>
      <c r="IF69" s="22"/>
      <c r="IG69" s="22"/>
      <c r="IH69" s="22"/>
      <c r="II69" s="22"/>
    </row>
    <row r="70" spans="1:243" s="21" customFormat="1" ht="15.75">
      <c r="A70" s="60">
        <v>7</v>
      </c>
      <c r="B70" s="61" t="s">
        <v>113</v>
      </c>
      <c r="C70" s="34"/>
      <c r="D70" s="71"/>
      <c r="E70" s="71"/>
      <c r="F70" s="71"/>
      <c r="G70" s="71"/>
      <c r="H70" s="71"/>
      <c r="I70" s="71"/>
      <c r="J70" s="71"/>
      <c r="K70" s="71"/>
      <c r="L70" s="71"/>
      <c r="M70" s="71"/>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IA70" s="21">
        <v>7</v>
      </c>
      <c r="IB70" s="21" t="s">
        <v>113</v>
      </c>
      <c r="IE70" s="22"/>
      <c r="IF70" s="22"/>
      <c r="IG70" s="22"/>
      <c r="IH70" s="22"/>
      <c r="II70" s="22"/>
    </row>
    <row r="71" spans="1:243" s="21" customFormat="1" ht="109.5" customHeight="1">
      <c r="A71" s="60">
        <v>7.01</v>
      </c>
      <c r="B71" s="61" t="s">
        <v>114</v>
      </c>
      <c r="C71" s="34"/>
      <c r="D71" s="71"/>
      <c r="E71" s="71"/>
      <c r="F71" s="71"/>
      <c r="G71" s="71"/>
      <c r="H71" s="71"/>
      <c r="I71" s="71"/>
      <c r="J71" s="71"/>
      <c r="K71" s="71"/>
      <c r="L71" s="71"/>
      <c r="M71" s="71"/>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IA71" s="21">
        <v>7.01</v>
      </c>
      <c r="IB71" s="21" t="s">
        <v>114</v>
      </c>
      <c r="IE71" s="22"/>
      <c r="IF71" s="22"/>
      <c r="IG71" s="22"/>
      <c r="IH71" s="22"/>
      <c r="II71" s="22"/>
    </row>
    <row r="72" spans="1:243" s="21" customFormat="1" ht="42.75">
      <c r="A72" s="60">
        <v>7.02</v>
      </c>
      <c r="B72" s="61" t="s">
        <v>68</v>
      </c>
      <c r="C72" s="34"/>
      <c r="D72" s="64">
        <v>10</v>
      </c>
      <c r="E72" s="65" t="s">
        <v>43</v>
      </c>
      <c r="F72" s="62">
        <v>376.68</v>
      </c>
      <c r="G72" s="46"/>
      <c r="H72" s="40"/>
      <c r="I72" s="41" t="s">
        <v>33</v>
      </c>
      <c r="J72" s="42">
        <f t="shared" si="0"/>
        <v>1</v>
      </c>
      <c r="K72" s="40" t="s">
        <v>34</v>
      </c>
      <c r="L72" s="40" t="s">
        <v>4</v>
      </c>
      <c r="M72" s="43"/>
      <c r="N72" s="52"/>
      <c r="O72" s="52"/>
      <c r="P72" s="53"/>
      <c r="Q72" s="52"/>
      <c r="R72" s="52"/>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5">
        <f t="shared" si="1"/>
        <v>3766.8</v>
      </c>
      <c r="BB72" s="54">
        <f t="shared" si="2"/>
        <v>3766.8</v>
      </c>
      <c r="BC72" s="59" t="str">
        <f t="shared" si="3"/>
        <v>INR  Three Thousand Seven Hundred &amp; Sixty Six  and Paise Eighty Only</v>
      </c>
      <c r="IA72" s="21">
        <v>7.02</v>
      </c>
      <c r="IB72" s="21" t="s">
        <v>68</v>
      </c>
      <c r="ID72" s="21">
        <v>10</v>
      </c>
      <c r="IE72" s="22" t="s">
        <v>43</v>
      </c>
      <c r="IF72" s="22"/>
      <c r="IG72" s="22"/>
      <c r="IH72" s="22"/>
      <c r="II72" s="22"/>
    </row>
    <row r="73" spans="1:243" s="21" customFormat="1" ht="15.75">
      <c r="A73" s="60">
        <v>8</v>
      </c>
      <c r="B73" s="61" t="s">
        <v>115</v>
      </c>
      <c r="C73" s="34"/>
      <c r="D73" s="71"/>
      <c r="E73" s="71"/>
      <c r="F73" s="71"/>
      <c r="G73" s="71"/>
      <c r="H73" s="71"/>
      <c r="I73" s="71"/>
      <c r="J73" s="71"/>
      <c r="K73" s="71"/>
      <c r="L73" s="71"/>
      <c r="M73" s="71"/>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IA73" s="21">
        <v>8</v>
      </c>
      <c r="IB73" s="21" t="s">
        <v>115</v>
      </c>
      <c r="IE73" s="22"/>
      <c r="IF73" s="22"/>
      <c r="IG73" s="22"/>
      <c r="IH73" s="22"/>
      <c r="II73" s="22"/>
    </row>
    <row r="74" spans="1:243" s="21" customFormat="1" ht="78.75">
      <c r="A74" s="60">
        <v>8.01</v>
      </c>
      <c r="B74" s="61" t="s">
        <v>116</v>
      </c>
      <c r="C74" s="34"/>
      <c r="D74" s="71"/>
      <c r="E74" s="71"/>
      <c r="F74" s="71"/>
      <c r="G74" s="71"/>
      <c r="H74" s="71"/>
      <c r="I74" s="71"/>
      <c r="J74" s="71"/>
      <c r="K74" s="71"/>
      <c r="L74" s="71"/>
      <c r="M74" s="71"/>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IA74" s="21">
        <v>8.01</v>
      </c>
      <c r="IB74" s="21" t="s">
        <v>116</v>
      </c>
      <c r="IE74" s="22"/>
      <c r="IF74" s="22"/>
      <c r="IG74" s="22"/>
      <c r="IH74" s="22"/>
      <c r="II74" s="22"/>
    </row>
    <row r="75" spans="1:243" s="21" customFormat="1" ht="28.5">
      <c r="A75" s="60">
        <v>8.02</v>
      </c>
      <c r="B75" s="61" t="s">
        <v>69</v>
      </c>
      <c r="C75" s="34"/>
      <c r="D75" s="64">
        <v>2</v>
      </c>
      <c r="E75" s="65" t="s">
        <v>47</v>
      </c>
      <c r="F75" s="62">
        <v>240.68</v>
      </c>
      <c r="G75" s="46"/>
      <c r="H75" s="40"/>
      <c r="I75" s="41" t="s">
        <v>33</v>
      </c>
      <c r="J75" s="42">
        <f t="shared" si="0"/>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 t="shared" si="1"/>
        <v>481.36</v>
      </c>
      <c r="BB75" s="54">
        <f t="shared" si="2"/>
        <v>481.36</v>
      </c>
      <c r="BC75" s="59" t="str">
        <f t="shared" si="3"/>
        <v>INR  Four Hundred &amp; Eighty One  and Paise Thirty Six Only</v>
      </c>
      <c r="IA75" s="21">
        <v>8.02</v>
      </c>
      <c r="IB75" s="21" t="s">
        <v>69</v>
      </c>
      <c r="ID75" s="21">
        <v>2</v>
      </c>
      <c r="IE75" s="22" t="s">
        <v>47</v>
      </c>
      <c r="IF75" s="22"/>
      <c r="IG75" s="22"/>
      <c r="IH75" s="22"/>
      <c r="II75" s="22"/>
    </row>
    <row r="76" spans="1:243" s="21" customFormat="1" ht="94.5">
      <c r="A76" s="60">
        <v>8.03</v>
      </c>
      <c r="B76" s="61" t="s">
        <v>117</v>
      </c>
      <c r="C76" s="34"/>
      <c r="D76" s="64">
        <v>50</v>
      </c>
      <c r="E76" s="65" t="s">
        <v>53</v>
      </c>
      <c r="F76" s="62">
        <v>3.64</v>
      </c>
      <c r="G76" s="46"/>
      <c r="H76" s="40"/>
      <c r="I76" s="41" t="s">
        <v>33</v>
      </c>
      <c r="J76" s="42">
        <f t="shared" si="0"/>
        <v>1</v>
      </c>
      <c r="K76" s="40" t="s">
        <v>34</v>
      </c>
      <c r="L76" s="40" t="s">
        <v>4</v>
      </c>
      <c r="M76" s="43"/>
      <c r="N76" s="52"/>
      <c r="O76" s="52"/>
      <c r="P76" s="53"/>
      <c r="Q76" s="52"/>
      <c r="R76" s="52"/>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5">
        <f t="shared" si="1"/>
        <v>182</v>
      </c>
      <c r="BB76" s="54">
        <f t="shared" si="2"/>
        <v>182</v>
      </c>
      <c r="BC76" s="59" t="str">
        <f t="shared" si="3"/>
        <v>INR  One Hundred &amp; Eighty Two  Only</v>
      </c>
      <c r="IA76" s="21">
        <v>8.03</v>
      </c>
      <c r="IB76" s="21" t="s">
        <v>117</v>
      </c>
      <c r="ID76" s="21">
        <v>50</v>
      </c>
      <c r="IE76" s="22" t="s">
        <v>53</v>
      </c>
      <c r="IF76" s="22"/>
      <c r="IG76" s="22"/>
      <c r="IH76" s="22"/>
      <c r="II76" s="22"/>
    </row>
    <row r="77" spans="1:243" s="21" customFormat="1" ht="78.75">
      <c r="A77" s="60">
        <v>8.04</v>
      </c>
      <c r="B77" s="61" t="s">
        <v>70</v>
      </c>
      <c r="C77" s="34"/>
      <c r="D77" s="64">
        <v>30</v>
      </c>
      <c r="E77" s="65" t="s">
        <v>43</v>
      </c>
      <c r="F77" s="62">
        <v>34.2</v>
      </c>
      <c r="G77" s="46"/>
      <c r="H77" s="40"/>
      <c r="I77" s="41" t="s">
        <v>33</v>
      </c>
      <c r="J77" s="42">
        <f t="shared" si="0"/>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 t="shared" si="1"/>
        <v>1026</v>
      </c>
      <c r="BB77" s="54">
        <f t="shared" si="2"/>
        <v>1026</v>
      </c>
      <c r="BC77" s="59" t="str">
        <f t="shared" si="3"/>
        <v>INR  One Thousand  &amp;Twenty Six  Only</v>
      </c>
      <c r="IA77" s="21">
        <v>8.04</v>
      </c>
      <c r="IB77" s="21" t="s">
        <v>70</v>
      </c>
      <c r="ID77" s="21">
        <v>30</v>
      </c>
      <c r="IE77" s="22" t="s">
        <v>43</v>
      </c>
      <c r="IF77" s="22"/>
      <c r="IG77" s="22"/>
      <c r="IH77" s="22"/>
      <c r="II77" s="22"/>
    </row>
    <row r="78" spans="1:243" s="21" customFormat="1" ht="141.75">
      <c r="A78" s="60">
        <v>8.05</v>
      </c>
      <c r="B78" s="61" t="s">
        <v>71</v>
      </c>
      <c r="C78" s="34"/>
      <c r="D78" s="64">
        <v>1</v>
      </c>
      <c r="E78" s="65" t="s">
        <v>46</v>
      </c>
      <c r="F78" s="62">
        <v>121.74</v>
      </c>
      <c r="G78" s="46"/>
      <c r="H78" s="40"/>
      <c r="I78" s="41" t="s">
        <v>33</v>
      </c>
      <c r="J78" s="42">
        <f t="shared" si="0"/>
        <v>1</v>
      </c>
      <c r="K78" s="40" t="s">
        <v>34</v>
      </c>
      <c r="L78" s="40" t="s">
        <v>4</v>
      </c>
      <c r="M78" s="43"/>
      <c r="N78" s="52"/>
      <c r="O78" s="52"/>
      <c r="P78" s="53"/>
      <c r="Q78" s="52"/>
      <c r="R78" s="52"/>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5">
        <f t="shared" si="1"/>
        <v>121.74</v>
      </c>
      <c r="BB78" s="54">
        <f t="shared" si="2"/>
        <v>121.74</v>
      </c>
      <c r="BC78" s="59" t="str">
        <f t="shared" si="3"/>
        <v>INR  One Hundred &amp; Twenty One  and Paise Seventy Four Only</v>
      </c>
      <c r="IA78" s="21">
        <v>8.05</v>
      </c>
      <c r="IB78" s="21" t="s">
        <v>71</v>
      </c>
      <c r="ID78" s="21">
        <v>1</v>
      </c>
      <c r="IE78" s="22" t="s">
        <v>46</v>
      </c>
      <c r="IF78" s="22"/>
      <c r="IG78" s="22"/>
      <c r="IH78" s="22"/>
      <c r="II78" s="22"/>
    </row>
    <row r="79" spans="1:243" s="21" customFormat="1" ht="15.75">
      <c r="A79" s="60">
        <v>9</v>
      </c>
      <c r="B79" s="61" t="s">
        <v>118</v>
      </c>
      <c r="C79" s="34"/>
      <c r="D79" s="71"/>
      <c r="E79" s="71"/>
      <c r="F79" s="71"/>
      <c r="G79" s="71"/>
      <c r="H79" s="71"/>
      <c r="I79" s="71"/>
      <c r="J79" s="71"/>
      <c r="K79" s="71"/>
      <c r="L79" s="71"/>
      <c r="M79" s="71"/>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IA79" s="21">
        <v>9</v>
      </c>
      <c r="IB79" s="21" t="s">
        <v>118</v>
      </c>
      <c r="IE79" s="22"/>
      <c r="IF79" s="22"/>
      <c r="IG79" s="22"/>
      <c r="IH79" s="22"/>
      <c r="II79" s="22"/>
    </row>
    <row r="80" spans="1:243" s="21" customFormat="1" ht="141.75">
      <c r="A80" s="60">
        <v>9.01</v>
      </c>
      <c r="B80" s="61" t="s">
        <v>119</v>
      </c>
      <c r="C80" s="34"/>
      <c r="D80" s="64">
        <v>1</v>
      </c>
      <c r="E80" s="65" t="s">
        <v>47</v>
      </c>
      <c r="F80" s="62">
        <v>302.15</v>
      </c>
      <c r="G80" s="46"/>
      <c r="H80" s="40"/>
      <c r="I80" s="41" t="s">
        <v>33</v>
      </c>
      <c r="J80" s="42">
        <f t="shared" si="0"/>
        <v>1</v>
      </c>
      <c r="K80" s="40" t="s">
        <v>34</v>
      </c>
      <c r="L80" s="40" t="s">
        <v>4</v>
      </c>
      <c r="M80" s="43"/>
      <c r="N80" s="52"/>
      <c r="O80" s="52"/>
      <c r="P80" s="53"/>
      <c r="Q80" s="52"/>
      <c r="R80" s="52"/>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5">
        <f t="shared" si="1"/>
        <v>302.15</v>
      </c>
      <c r="BB80" s="54">
        <f t="shared" si="2"/>
        <v>302.15</v>
      </c>
      <c r="BC80" s="59" t="str">
        <f t="shared" si="3"/>
        <v>INR  Three Hundred &amp; Two  and Paise Fifteen Only</v>
      </c>
      <c r="IA80" s="21">
        <v>9.01</v>
      </c>
      <c r="IB80" s="21" t="s">
        <v>119</v>
      </c>
      <c r="ID80" s="21">
        <v>1</v>
      </c>
      <c r="IE80" s="22" t="s">
        <v>47</v>
      </c>
      <c r="IF80" s="22"/>
      <c r="IG80" s="22"/>
      <c r="IH80" s="22"/>
      <c r="II80" s="22"/>
    </row>
    <row r="81" spans="1:243" s="21" customFormat="1" ht="15.75">
      <c r="A81" s="60">
        <v>10</v>
      </c>
      <c r="B81" s="61" t="s">
        <v>120</v>
      </c>
      <c r="C81" s="34"/>
      <c r="D81" s="71"/>
      <c r="E81" s="71"/>
      <c r="F81" s="71"/>
      <c r="G81" s="71"/>
      <c r="H81" s="71"/>
      <c r="I81" s="71"/>
      <c r="J81" s="71"/>
      <c r="K81" s="71"/>
      <c r="L81" s="71"/>
      <c r="M81" s="71"/>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IA81" s="21">
        <v>10</v>
      </c>
      <c r="IB81" s="21" t="s">
        <v>120</v>
      </c>
      <c r="IE81" s="22"/>
      <c r="IF81" s="22"/>
      <c r="IG81" s="22"/>
      <c r="IH81" s="22"/>
      <c r="II81" s="22"/>
    </row>
    <row r="82" spans="1:243" s="21" customFormat="1" ht="409.5">
      <c r="A82" s="60">
        <v>10.01</v>
      </c>
      <c r="B82" s="61" t="s">
        <v>121</v>
      </c>
      <c r="C82" s="34"/>
      <c r="D82" s="71"/>
      <c r="E82" s="71"/>
      <c r="F82" s="71"/>
      <c r="G82" s="71"/>
      <c r="H82" s="71"/>
      <c r="I82" s="71"/>
      <c r="J82" s="71"/>
      <c r="K82" s="71"/>
      <c r="L82" s="71"/>
      <c r="M82" s="71"/>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IA82" s="21">
        <v>10.01</v>
      </c>
      <c r="IB82" s="21" t="s">
        <v>121</v>
      </c>
      <c r="IE82" s="22"/>
      <c r="IF82" s="22"/>
      <c r="IG82" s="22"/>
      <c r="IH82" s="22"/>
      <c r="II82" s="22"/>
    </row>
    <row r="83" spans="1:243" s="21" customFormat="1" ht="47.25">
      <c r="A83" s="60">
        <v>10.02</v>
      </c>
      <c r="B83" s="61" t="s">
        <v>72</v>
      </c>
      <c r="C83" s="34"/>
      <c r="D83" s="64">
        <v>18.5</v>
      </c>
      <c r="E83" s="65" t="s">
        <v>43</v>
      </c>
      <c r="F83" s="62">
        <v>1226.22</v>
      </c>
      <c r="G83" s="46"/>
      <c r="H83" s="40"/>
      <c r="I83" s="41" t="s">
        <v>33</v>
      </c>
      <c r="J83" s="42">
        <f t="shared" si="0"/>
        <v>1</v>
      </c>
      <c r="K83" s="40" t="s">
        <v>34</v>
      </c>
      <c r="L83" s="40" t="s">
        <v>4</v>
      </c>
      <c r="M83" s="43"/>
      <c r="N83" s="52"/>
      <c r="O83" s="52"/>
      <c r="P83" s="53"/>
      <c r="Q83" s="52"/>
      <c r="R83" s="52"/>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5">
        <f t="shared" si="1"/>
        <v>22685.07</v>
      </c>
      <c r="BB83" s="54">
        <f t="shared" si="2"/>
        <v>22685.07</v>
      </c>
      <c r="BC83" s="59" t="str">
        <f t="shared" si="3"/>
        <v>INR  Twenty Two Thousand Six Hundred &amp; Eighty Five  and Paise Seven Only</v>
      </c>
      <c r="IA83" s="21">
        <v>10.02</v>
      </c>
      <c r="IB83" s="21" t="s">
        <v>72</v>
      </c>
      <c r="ID83" s="21">
        <v>18.5</v>
      </c>
      <c r="IE83" s="22" t="s">
        <v>43</v>
      </c>
      <c r="IF83" s="22"/>
      <c r="IG83" s="22"/>
      <c r="IH83" s="22"/>
      <c r="II83" s="22"/>
    </row>
    <row r="84" spans="1:243" s="21" customFormat="1" ht="31.5">
      <c r="A84" s="60">
        <v>11</v>
      </c>
      <c r="B84" s="61" t="s">
        <v>122</v>
      </c>
      <c r="C84" s="34"/>
      <c r="D84" s="71"/>
      <c r="E84" s="71"/>
      <c r="F84" s="71"/>
      <c r="G84" s="71"/>
      <c r="H84" s="71"/>
      <c r="I84" s="71"/>
      <c r="J84" s="71"/>
      <c r="K84" s="71"/>
      <c r="L84" s="71"/>
      <c r="M84" s="71"/>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IA84" s="21">
        <v>11</v>
      </c>
      <c r="IB84" s="21" t="s">
        <v>122</v>
      </c>
      <c r="IE84" s="22"/>
      <c r="IF84" s="22"/>
      <c r="IG84" s="22"/>
      <c r="IH84" s="22"/>
      <c r="II84" s="22"/>
    </row>
    <row r="85" spans="1:243" s="21" customFormat="1" ht="94.5">
      <c r="A85" s="60">
        <v>11.01</v>
      </c>
      <c r="B85" s="61" t="s">
        <v>123</v>
      </c>
      <c r="C85" s="34"/>
      <c r="D85" s="71"/>
      <c r="E85" s="71"/>
      <c r="F85" s="71"/>
      <c r="G85" s="71"/>
      <c r="H85" s="71"/>
      <c r="I85" s="71"/>
      <c r="J85" s="71"/>
      <c r="K85" s="71"/>
      <c r="L85" s="71"/>
      <c r="M85" s="71"/>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IA85" s="21">
        <v>11.01</v>
      </c>
      <c r="IB85" s="21" t="s">
        <v>123</v>
      </c>
      <c r="IE85" s="22"/>
      <c r="IF85" s="22"/>
      <c r="IG85" s="22"/>
      <c r="IH85" s="22"/>
      <c r="II85" s="22"/>
    </row>
    <row r="86" spans="1:243" s="21" customFormat="1" ht="78.75">
      <c r="A86" s="60">
        <v>11.02</v>
      </c>
      <c r="B86" s="61" t="s">
        <v>124</v>
      </c>
      <c r="C86" s="34"/>
      <c r="D86" s="64">
        <v>20</v>
      </c>
      <c r="E86" s="65" t="s">
        <v>43</v>
      </c>
      <c r="F86" s="62">
        <v>102.85</v>
      </c>
      <c r="G86" s="46"/>
      <c r="H86" s="40"/>
      <c r="I86" s="41" t="s">
        <v>33</v>
      </c>
      <c r="J86" s="42">
        <f t="shared" si="0"/>
        <v>1</v>
      </c>
      <c r="K86" s="40" t="s">
        <v>34</v>
      </c>
      <c r="L86" s="40" t="s">
        <v>4</v>
      </c>
      <c r="M86" s="43"/>
      <c r="N86" s="52"/>
      <c r="O86" s="52"/>
      <c r="P86" s="53"/>
      <c r="Q86" s="52"/>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5">
        <f t="shared" si="1"/>
        <v>2057</v>
      </c>
      <c r="BB86" s="54">
        <f t="shared" si="2"/>
        <v>2057</v>
      </c>
      <c r="BC86" s="59" t="str">
        <f t="shared" si="3"/>
        <v>INR  Two Thousand  &amp;Fifty Seven  Only</v>
      </c>
      <c r="IA86" s="21">
        <v>11.02</v>
      </c>
      <c r="IB86" s="21" t="s">
        <v>124</v>
      </c>
      <c r="ID86" s="21">
        <v>20</v>
      </c>
      <c r="IE86" s="22" t="s">
        <v>43</v>
      </c>
      <c r="IF86" s="22"/>
      <c r="IG86" s="22"/>
      <c r="IH86" s="22"/>
      <c r="II86" s="22"/>
    </row>
    <row r="87" spans="1:243" s="21" customFormat="1" ht="110.25">
      <c r="A87" s="60">
        <v>11.03</v>
      </c>
      <c r="B87" s="61" t="s">
        <v>125</v>
      </c>
      <c r="C87" s="34"/>
      <c r="D87" s="71"/>
      <c r="E87" s="71"/>
      <c r="F87" s="71"/>
      <c r="G87" s="71"/>
      <c r="H87" s="71"/>
      <c r="I87" s="71"/>
      <c r="J87" s="71"/>
      <c r="K87" s="71"/>
      <c r="L87" s="71"/>
      <c r="M87" s="71"/>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IA87" s="21">
        <v>11.03</v>
      </c>
      <c r="IB87" s="21" t="s">
        <v>125</v>
      </c>
      <c r="IE87" s="22"/>
      <c r="IF87" s="22"/>
      <c r="IG87" s="22"/>
      <c r="IH87" s="22"/>
      <c r="II87" s="22"/>
    </row>
    <row r="88" spans="1:243" s="21" customFormat="1" ht="42.75">
      <c r="A88" s="60">
        <v>11.04</v>
      </c>
      <c r="B88" s="61" t="s">
        <v>126</v>
      </c>
      <c r="C88" s="34"/>
      <c r="D88" s="64">
        <v>20</v>
      </c>
      <c r="E88" s="65" t="s">
        <v>43</v>
      </c>
      <c r="F88" s="64">
        <v>412.98</v>
      </c>
      <c r="G88" s="46"/>
      <c r="H88" s="40"/>
      <c r="I88" s="41" t="s">
        <v>33</v>
      </c>
      <c r="J88" s="42">
        <f>IF(I88="Less(-)",-1,1)</f>
        <v>1</v>
      </c>
      <c r="K88" s="40" t="s">
        <v>34</v>
      </c>
      <c r="L88" s="40" t="s">
        <v>4</v>
      </c>
      <c r="M88" s="43"/>
      <c r="N88" s="52"/>
      <c r="O88" s="52"/>
      <c r="P88" s="53"/>
      <c r="Q88" s="52"/>
      <c r="R88" s="52"/>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5">
        <f>total_amount_ba($B$2,$D$2,D88,F88,J88,K88,M88)</f>
        <v>8259.6</v>
      </c>
      <c r="BB88" s="54">
        <f>BA88+SUM(N88:AZ88)</f>
        <v>8259.6</v>
      </c>
      <c r="BC88" s="59" t="str">
        <f>SpellNumber(L88,BB88)</f>
        <v>INR  Eight Thousand Two Hundred &amp; Fifty Nine  and Paise Sixty Only</v>
      </c>
      <c r="IA88" s="21">
        <v>11.04</v>
      </c>
      <c r="IB88" s="21" t="s">
        <v>126</v>
      </c>
      <c r="ID88" s="21">
        <v>20</v>
      </c>
      <c r="IE88" s="22" t="s">
        <v>43</v>
      </c>
      <c r="IF88" s="22"/>
      <c r="IG88" s="22"/>
      <c r="IH88" s="22"/>
      <c r="II88" s="22"/>
    </row>
    <row r="89" spans="1:55" ht="30" customHeight="1">
      <c r="A89" s="47" t="s">
        <v>35</v>
      </c>
      <c r="B89" s="48"/>
      <c r="C89" s="49"/>
      <c r="D89" s="35"/>
      <c r="E89" s="35"/>
      <c r="F89" s="35"/>
      <c r="G89" s="35"/>
      <c r="H89" s="50"/>
      <c r="I89" s="50"/>
      <c r="J89" s="50"/>
      <c r="K89" s="50"/>
      <c r="L89" s="5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58">
        <f>SUM(BA13:BA88)</f>
        <v>106071.52</v>
      </c>
      <c r="BB89" s="58">
        <f>SUM(BB13:BB88)</f>
        <v>106071.52</v>
      </c>
      <c r="BC89" s="59" t="str">
        <f>SpellNumber($E$2,BB89)</f>
        <v>INR  One Lakh Six Thousand  &amp;Seventy One  and Paise Fifty Two Only</v>
      </c>
    </row>
    <row r="90" spans="1:55" ht="46.5" customHeight="1">
      <c r="A90" s="24" t="s">
        <v>36</v>
      </c>
      <c r="B90" s="25"/>
      <c r="C90" s="26"/>
      <c r="D90" s="27"/>
      <c r="E90" s="36" t="s">
        <v>45</v>
      </c>
      <c r="F90" s="37"/>
      <c r="G90" s="28"/>
      <c r="H90" s="29"/>
      <c r="I90" s="29"/>
      <c r="J90" s="29"/>
      <c r="K90" s="30"/>
      <c r="L90" s="31"/>
      <c r="M90" s="32"/>
      <c r="N90" s="33"/>
      <c r="O90" s="21"/>
      <c r="P90" s="21"/>
      <c r="Q90" s="21"/>
      <c r="R90" s="21"/>
      <c r="S90" s="21"/>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56">
        <f>IF(ISBLANK(F90),0,IF(E90="Excess (+)",ROUND(BA89+(BA89*F90),2),IF(E90="Less (-)",ROUND(BA89+(BA89*F90*(-1)),2),IF(E90="At Par",BA89,0))))</f>
        <v>0</v>
      </c>
      <c r="BB90" s="57">
        <f>ROUND(BA90,0)</f>
        <v>0</v>
      </c>
      <c r="BC90" s="39" t="str">
        <f>SpellNumber($E$2,BB90)</f>
        <v>INR Zero Only</v>
      </c>
    </row>
    <row r="91" spans="1:55" ht="45.75" customHeight="1">
      <c r="A91" s="23" t="s">
        <v>37</v>
      </c>
      <c r="B91" s="23"/>
      <c r="C91" s="66" t="str">
        <f>SpellNumber($E$2,BB90)</f>
        <v>INR Zero Only</v>
      </c>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row>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sheetData>
  <sheetProtection password="8F23" sheet="1"/>
  <mergeCells count="47">
    <mergeCell ref="D79:BC79"/>
    <mergeCell ref="D81:BC81"/>
    <mergeCell ref="D82:BC82"/>
    <mergeCell ref="D85:BC85"/>
    <mergeCell ref="D87:BC87"/>
    <mergeCell ref="D84:BC84"/>
    <mergeCell ref="D66:BC66"/>
    <mergeCell ref="D68:BC68"/>
    <mergeCell ref="D71:BC71"/>
    <mergeCell ref="D70:BC70"/>
    <mergeCell ref="D73:BC73"/>
    <mergeCell ref="D74:BC74"/>
    <mergeCell ref="D51:BC51"/>
    <mergeCell ref="D53:BC53"/>
    <mergeCell ref="D55:BC55"/>
    <mergeCell ref="D59:BC59"/>
    <mergeCell ref="D57:BC57"/>
    <mergeCell ref="D61:BC61"/>
    <mergeCell ref="D41:BC41"/>
    <mergeCell ref="D43:BC43"/>
    <mergeCell ref="D44:BC44"/>
    <mergeCell ref="D46:BC46"/>
    <mergeCell ref="D48:BC48"/>
    <mergeCell ref="D50:BC50"/>
    <mergeCell ref="D27:BC27"/>
    <mergeCell ref="D31:BC31"/>
    <mergeCell ref="D33:BC33"/>
    <mergeCell ref="D35:BC35"/>
    <mergeCell ref="D37:BC37"/>
    <mergeCell ref="D39:BC39"/>
    <mergeCell ref="D29:BC29"/>
    <mergeCell ref="D16:BC16"/>
    <mergeCell ref="D17:BC17"/>
    <mergeCell ref="D19:BC19"/>
    <mergeCell ref="D20:BC20"/>
    <mergeCell ref="D22:BC22"/>
    <mergeCell ref="D24:BC24"/>
    <mergeCell ref="C91:BC91"/>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0">
      <formula1>IF(E90="Select",-1,IF(E90="At Par",0,0))</formula1>
      <formula2>IF(E90="Select",-1,IF(E90="At Par",0,0.99))</formula2>
    </dataValidation>
    <dataValidation type="list" allowBlank="1" showErrorMessage="1" sqref="E9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0">
      <formula1>0</formula1>
      <formula2>IF(#REF!&lt;&gt;"Select",99.9,0)</formula2>
    </dataValidation>
    <dataValidation allowBlank="1" showInputMessage="1" showErrorMessage="1" promptTitle="Units" prompt="Please enter Units in text" sqref="D15:E15 D18:E18 D21:E21 D23:E23 D25:E26 D83:E83 D32:E32 D34:E34 D36:E36 D38:E38 D40:E40 D42:E42 D45:E45 D47:E47 D49:E49 D52:E52 D54:E54 D58:E58 D56:E56 D60:E60 D62:E65 D67:E67 D69:E69 D72:E72 D75:E78 D80:E80 D88:E88 D86:E86 D28:E28 D30:E30">
      <formula1>0</formula1>
      <formula2>0</formula2>
    </dataValidation>
    <dataValidation type="decimal" allowBlank="1" showInputMessage="1" showErrorMessage="1" promptTitle="Quantity" prompt="Please enter the Quantity for this item. " errorTitle="Invalid Entry" error="Only Numeric Values are allowed. " sqref="F15 F18 F21 F23 F25:F26 F83 F32 F34 F36 F38 F40 F42 F45 F47 F49 F52 F54 F58 F56 F60 F62:F65 F67 F69 F72 F75:F78 F80 F88 F86 F28 F30">
      <formula1>0</formula1>
      <formula2>999999999999999</formula2>
    </dataValidation>
    <dataValidation type="list" allowBlank="1" showErrorMessage="1" sqref="D13:D14 K15 D16:D17 K18 D19:D20 K21 D22 K23 D24 K25:K26 D27 K83 D31 K32 D33 K34 D35 K36 D37 K38 D39 K40 D41 K42 D43:D44 K45 D46 K47 D48 K49 D50:D51 K52 D53 K54 D55 D59 D57 K56 K58 K60 D61 K62:K65 D66 K67 D68 D70:D71 K69 K72 D73:D74 K75:K78 D79 K80 D81:D82 D87 D84:D85 K86 K88 K28 K30 D2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3 G25:H26 G83:H83 G32:H32 G34:H34 G36:H36 G38:H38 G40:H40 G42:H42 G45:H45 G47:H47 G49:H49 G52:H52 G54:H54 G58:H58 G56:H56 G60:H60 G62:H65 G67:H67 G69:H69 G72:H72 G75:H78 G80:H80 G88:H88 G86:H86 G28:H28 G30:H30">
      <formula1>0</formula1>
      <formula2>999999999999999</formula2>
    </dataValidation>
    <dataValidation allowBlank="1" showInputMessage="1" showErrorMessage="1" promptTitle="Addition / Deduction" prompt="Please Choose the correct One" sqref="J15 J18 J21 J23 J25:J26 J83 J32 J34 J36 J38 J40 J42 J45 J47 J49 J52 J54 J58 J56 J60 J62:J65 J67 J69 J72 J75:J78 J80 J88 J86 J28 J30">
      <formula1>0</formula1>
      <formula2>0</formula2>
    </dataValidation>
    <dataValidation type="list" showErrorMessage="1" sqref="I15 I18 I21 I23 I25:I26 I83 I32 I34 I36 I38 I40 I42 I45 I47 I49 I52 I54 I58 I56 I60 I62:I65 I67 I69 I72 I75:I78 I80 I88 I86 I28 I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3 N25:O26 N83:O83 N32:O32 N34:O34 N36:O36 N38:O38 N40:O40 N42:O42 N45:O45 N47:O47 N49:O49 N52:O52 N54:O54 N58:O58 N56:O56 N60:O60 N62:O65 N67:O67 N69:O69 N72:O72 N75:O78 N80:O80 N88:O88 N86:O86 N28:O28 N30: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 R25:R26 R83 R32 R34 R36 R38 R40 R42 R45 R47 R49 R52 R54 R58 R56 R60 R62:R65 R67 R69 R72 R75:R78 R80 R88 R86 R28 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 Q25:Q26 Q83 Q32 Q34 Q36 Q38 Q40 Q42 Q45 Q47 Q49 Q52 Q54 Q58 Q56 Q60 Q62:Q65 Q67 Q69 Q72 Q75:Q78 Q80 Q88 Q86 Q28 Q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 M25:M26 M83 M32 M34 M36 M38 M40 M42 M45 M47 M49 M52 M54 M58 M56 M60 M62:M65 M67 M69 M72 M75:M78 M80 M88 M86 M28 M30">
      <formula1>0</formula1>
      <formula2>999999999999999</formula2>
    </dataValidation>
    <dataValidation type="list" allowBlank="1" showInputMessage="1" showErrorMessage="1" sqref="L83 L84 L85 L8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8 L8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88">
      <formula1>0</formula1>
      <formula2>0</formula2>
    </dataValidation>
    <dataValidation type="decimal" allowBlank="1" showErrorMessage="1" errorTitle="Invalid Entry" error="Only Numeric Values are allowed. " sqref="A13:A8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4" t="s">
        <v>38</v>
      </c>
      <c r="F6" s="74"/>
      <c r="G6" s="74"/>
      <c r="H6" s="74"/>
      <c r="I6" s="74"/>
      <c r="J6" s="74"/>
      <c r="K6" s="74"/>
    </row>
    <row r="7" spans="5:11" ht="14.25">
      <c r="E7" s="75"/>
      <c r="F7" s="75"/>
      <c r="G7" s="75"/>
      <c r="H7" s="75"/>
      <c r="I7" s="75"/>
      <c r="J7" s="75"/>
      <c r="K7" s="75"/>
    </row>
    <row r="8" spans="5:11" ht="14.25">
      <c r="E8" s="75"/>
      <c r="F8" s="75"/>
      <c r="G8" s="75"/>
      <c r="H8" s="75"/>
      <c r="I8" s="75"/>
      <c r="J8" s="75"/>
      <c r="K8" s="75"/>
    </row>
    <row r="9" spans="5:11" ht="14.25">
      <c r="E9" s="75"/>
      <c r="F9" s="75"/>
      <c r="G9" s="75"/>
      <c r="H9" s="75"/>
      <c r="I9" s="75"/>
      <c r="J9" s="75"/>
      <c r="K9" s="75"/>
    </row>
    <row r="10" spans="5:11" ht="14.25">
      <c r="E10" s="75"/>
      <c r="F10" s="75"/>
      <c r="G10" s="75"/>
      <c r="H10" s="75"/>
      <c r="I10" s="75"/>
      <c r="J10" s="75"/>
      <c r="K10" s="75"/>
    </row>
    <row r="11" spans="5:11" ht="14.25">
      <c r="E11" s="75"/>
      <c r="F11" s="75"/>
      <c r="G11" s="75"/>
      <c r="H11" s="75"/>
      <c r="I11" s="75"/>
      <c r="J11" s="75"/>
      <c r="K11" s="75"/>
    </row>
    <row r="12" spans="5:11" ht="14.25">
      <c r="E12" s="75"/>
      <c r="F12" s="75"/>
      <c r="G12" s="75"/>
      <c r="H12" s="75"/>
      <c r="I12" s="75"/>
      <c r="J12" s="75"/>
      <c r="K12" s="75"/>
    </row>
    <row r="13" spans="5:11" ht="14.25">
      <c r="E13" s="75"/>
      <c r="F13" s="75"/>
      <c r="G13" s="75"/>
      <c r="H13" s="75"/>
      <c r="I13" s="75"/>
      <c r="J13" s="75"/>
      <c r="K13" s="75"/>
    </row>
    <row r="14" spans="5:11" ht="14.2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2021-07-28T07:12:50Z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