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<sst xmlns="http://schemas.openxmlformats.org/spreadsheetml/2006/main" count="153" uniqueCount="70">
  <si>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</si>
  <si>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</si>
  <si>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</si>
  <si>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</si>
  <si>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</si>
  <si>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</si>
  <si>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</si>
  <si>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</si>
  <si>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</si>
  <si>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</si>
  <si>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</si>
  <si>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</si>
  <si>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</si>
  <si>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</si>
  <si>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</si>
  <si>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</si>
  <si>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</si>
  <si>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</si>
  <si>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</si>
  <si>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</si>
  <si>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</si>
  <si>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</si>
  <si>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</si>
  <si>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</si>
  <si>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</si>
  <si>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</si>
  <si>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</si>
  <si>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</si>
  <si>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</si>
  <si>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</si>
  <si>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</si>
  <si>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</si>
  <si>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</si>
  <si>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</si>
  <si>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</si>
  <si>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</si>
  <si>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</si>
  <si>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</si>
  <si>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</si>
  <si>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</si>
  <si>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</si>
  <si>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</si>
  <si>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</si>
  <si>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</si>
  <si>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</si>
  <si>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</si>
  <si>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</si>
  <si>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</si>
  <si>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</si>
  <si>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</si>
  <si>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</si>
  <si>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</si>
  <si>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</si>
  <si>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</si>
  <si>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</si>
  <si>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Name of Work: Comprehensive annual maintenance contract for split type air-conditioners in and around academic area.  </t>
  </si>
  <si>
    <t>Tender Inviting Authority: Executive Engineer (AC) IWD IIT Kanpur</t>
  </si>
  <si>
    <t>Item1</t>
  </si>
  <si>
    <t>Item6</t>
  </si>
  <si>
    <t>Item7</t>
  </si>
  <si>
    <t>Item8</t>
  </si>
  <si>
    <t>Non-Comprehensive AMC of split type air-conditioner wall mounted of 1.0/1.5 TR capacity unit but without compressor</t>
  </si>
  <si>
    <t>Non-Comprehensive AMC of split type air-conditioner wall mounted of 2.0/2.5 TR capacity unit but without compressor</t>
  </si>
  <si>
    <t xml:space="preserve">Non-Comprehensive </t>
  </si>
  <si>
    <t xml:space="preserve">Comprehensive </t>
  </si>
  <si>
    <t>Comprehensive AMC of split type air-conditioner wall mounted of 1.0/1.5 TR capacity unit but with compressor</t>
  </si>
  <si>
    <t>Comprehensive AMC of split type air-conditioner wall mounted of 2.0/2.5 TR capacity unit but with compressor</t>
  </si>
  <si>
    <t>Three service in a year including 2 nos, dry and 1 no. wet service.</t>
  </si>
  <si>
    <t>Replacement of all defective parts  including  condensers, cooling coil, filters, circuit plate, PCBs, remote control, fan motor, fan blade, contactor relays, capacitors i/c gas charging of unit after leak testing &amp; evacuation as and when required during AMC with compressor of similar specification &amp; capaity.</t>
  </si>
  <si>
    <t>Contract No:  62/AC/2020/485 dt 11.03.2020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</si>
</sst>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85" zoomScaleNormal="85" zoomScalePageLayoutView="0" workbookViewId="0" topLeftCell="A11">
      <selection activeCell="M15" sqref="M15"/>
    </sheetView>
  </sheetViews>
  <sheetFormatPr defaultColWidth="9.140625" defaultRowHeight="15"/>
  <cols>
    <col min="1" max="1" width="15.421875" style="60" customWidth="1"/>
    <col min="2" max="2" width="47.8515625" style="60" customWidth="1"/>
    <col min="3" max="3" width="16.281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63</v>
      </c>
      <c r="C13" s="21" t="s">
        <v>57</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51" customHeight="1">
      <c r="A14" s="19">
        <v>2</v>
      </c>
      <c r="B14" s="33" t="s">
        <v>61</v>
      </c>
      <c r="C14" s="21" t="s">
        <v>41</v>
      </c>
      <c r="D14" s="84">
        <v>244</v>
      </c>
      <c r="E14" s="85" t="s">
        <v>37</v>
      </c>
      <c r="F14" s="70">
        <v>100</v>
      </c>
      <c r="G14" s="36"/>
      <c r="H14" s="24"/>
      <c r="I14" s="22" t="s">
        <v>38</v>
      </c>
      <c r="J14" s="25">
        <f>IF(I14="Less(-)",-1,1)</f>
        <v>1</v>
      </c>
      <c r="K14" s="26" t="s">
        <v>48</v>
      </c>
      <c r="L14" s="26" t="s">
        <v>7</v>
      </c>
      <c r="M14" s="6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total_amount_ba($B$2,$D$2,D14,F14,J14,K14,M14)</f>
        <v>0</v>
      </c>
      <c r="BB14" s="67">
        <f>BA14+SUM(N14:AZ14)</f>
        <v>0</v>
      </c>
      <c r="BC14" s="33" t="str">
        <f>SpellNumber(L14,BB14)</f>
        <v>INR Zero Only</v>
      </c>
      <c r="IE14" s="35">
        <v>1.01</v>
      </c>
      <c r="IF14" s="35" t="s">
        <v>39</v>
      </c>
      <c r="IG14" s="35" t="s">
        <v>35</v>
      </c>
      <c r="IH14" s="35">
        <v>123.223</v>
      </c>
      <c r="II14" s="35" t="s">
        <v>37</v>
      </c>
    </row>
    <row r="15" spans="1:243" s="34" customFormat="1" ht="51.75" customHeight="1">
      <c r="A15" s="19">
        <v>3</v>
      </c>
      <c r="B15" s="33" t="s">
        <v>62</v>
      </c>
      <c r="C15" s="21" t="s">
        <v>42</v>
      </c>
      <c r="D15" s="84">
        <v>126</v>
      </c>
      <c r="E15" s="85" t="s">
        <v>37</v>
      </c>
      <c r="F15" s="70">
        <v>100</v>
      </c>
      <c r="G15" s="36"/>
      <c r="H15" s="36"/>
      <c r="I15" s="22" t="s">
        <v>38</v>
      </c>
      <c r="J15" s="25">
        <f>IF(I15="Less(-)",-1,1)</f>
        <v>1</v>
      </c>
      <c r="K15" s="26" t="s">
        <v>48</v>
      </c>
      <c r="L15" s="26" t="s">
        <v>7</v>
      </c>
      <c r="M15" s="6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total_amount_ba($B$2,$D$2,D15,F15,J15,K15,M15)</f>
        <v>0</v>
      </c>
      <c r="BB15" s="67">
        <f>BA15+SUM(N15:AZ15)</f>
        <v>0</v>
      </c>
      <c r="BC15" s="33" t="str">
        <f>SpellNumber(L15,BB15)</f>
        <v>INR Zero Only</v>
      </c>
      <c r="IE15" s="35">
        <v>1.02</v>
      </c>
      <c r="IF15" s="35" t="s">
        <v>40</v>
      </c>
      <c r="IG15" s="35" t="s">
        <v>41</v>
      </c>
      <c r="IH15" s="35">
        <v>213</v>
      </c>
      <c r="II15" s="35" t="s">
        <v>37</v>
      </c>
    </row>
    <row r="16" spans="1:243" s="34" customFormat="1" ht="18.75" customHeight="1">
      <c r="A16" s="19">
        <v>4</v>
      </c>
      <c r="B16" s="20" t="s">
        <v>64</v>
      </c>
      <c r="C16" s="21" t="s">
        <v>44</v>
      </c>
      <c r="D16" s="84"/>
      <c r="E16" s="85"/>
      <c r="F16" s="22"/>
      <c r="G16" s="24"/>
      <c r="H16" s="24"/>
      <c r="I16" s="22"/>
      <c r="J16" s="25"/>
      <c r="K16" s="26"/>
      <c r="L16" s="26"/>
      <c r="M16" s="27"/>
      <c r="N16" s="28"/>
      <c r="O16" s="28"/>
      <c r="P16" s="29"/>
      <c r="Q16" s="28"/>
      <c r="R16" s="28"/>
      <c r="S16" s="30"/>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31"/>
      <c r="BB16" s="32"/>
      <c r="BC16" s="33"/>
      <c r="IE16" s="35">
        <v>2</v>
      </c>
      <c r="IF16" s="35" t="s">
        <v>34</v>
      </c>
      <c r="IG16" s="35" t="s">
        <v>42</v>
      </c>
      <c r="IH16" s="35">
        <v>10</v>
      </c>
      <c r="II16" s="35" t="s">
        <v>37</v>
      </c>
    </row>
    <row r="17" spans="1:243" s="34" customFormat="1" ht="42.75">
      <c r="A17" s="19">
        <v>5</v>
      </c>
      <c r="B17" s="33" t="s">
        <v>65</v>
      </c>
      <c r="C17" s="21" t="s">
        <v>45</v>
      </c>
      <c r="D17" s="84">
        <v>232</v>
      </c>
      <c r="E17" s="85" t="s">
        <v>37</v>
      </c>
      <c r="F17" s="70">
        <v>10</v>
      </c>
      <c r="G17" s="36"/>
      <c r="H17" s="36"/>
      <c r="I17" s="22" t="s">
        <v>38</v>
      </c>
      <c r="J17" s="25">
        <f>IF(I17="Less(-)",-1,1)</f>
        <v>1</v>
      </c>
      <c r="K17" s="26" t="s">
        <v>48</v>
      </c>
      <c r="L17" s="26" t="s">
        <v>7</v>
      </c>
      <c r="M17" s="6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total_amount_ba($B$2,$D$2,D17,F17,J17,K17,M17)</f>
        <v>0</v>
      </c>
      <c r="BB17" s="67">
        <f>BA17+SUM(N17:AZ17)</f>
        <v>0</v>
      </c>
      <c r="BC17" s="33" t="str">
        <f>SpellNumber(L17,BB17)</f>
        <v>INR Zero Only</v>
      </c>
      <c r="IE17" s="35">
        <v>3</v>
      </c>
      <c r="IF17" s="35" t="s">
        <v>43</v>
      </c>
      <c r="IG17" s="35" t="s">
        <v>44</v>
      </c>
      <c r="IH17" s="35">
        <v>10</v>
      </c>
      <c r="II17" s="35" t="s">
        <v>37</v>
      </c>
    </row>
    <row r="18" spans="1:243" s="34" customFormat="1" ht="42.75">
      <c r="A18" s="19">
        <v>6</v>
      </c>
      <c r="B18" s="33" t="s">
        <v>66</v>
      </c>
      <c r="C18" s="21" t="s">
        <v>58</v>
      </c>
      <c r="D18" s="84">
        <v>168</v>
      </c>
      <c r="E18" s="85" t="s">
        <v>37</v>
      </c>
      <c r="F18" s="70">
        <v>10</v>
      </c>
      <c r="G18" s="36"/>
      <c r="H18" s="36"/>
      <c r="I18" s="22" t="s">
        <v>38</v>
      </c>
      <c r="J18" s="25">
        <f>IF(I18="Less(-)",-1,1)</f>
        <v>1</v>
      </c>
      <c r="K18" s="26" t="s">
        <v>48</v>
      </c>
      <c r="L18" s="26" t="s">
        <v>7</v>
      </c>
      <c r="M18" s="6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7">
        <f>total_amount_ba($B$2,$D$2,D18,F18,J18,K18,M18)</f>
        <v>0</v>
      </c>
      <c r="BB18" s="67">
        <f>BA18+SUM(N18:AZ18)</f>
        <v>0</v>
      </c>
      <c r="BC18" s="33" t="str">
        <f>SpellNumber(L18,BB18)</f>
        <v>INR Zero Only</v>
      </c>
      <c r="IE18" s="35">
        <v>1.01</v>
      </c>
      <c r="IF18" s="35" t="s">
        <v>39</v>
      </c>
      <c r="IG18" s="35" t="s">
        <v>35</v>
      </c>
      <c r="IH18" s="35">
        <v>123.223</v>
      </c>
      <c r="II18" s="35" t="s">
        <v>37</v>
      </c>
    </row>
    <row r="19" spans="1:243" s="34" customFormat="1" ht="49.5" customHeight="1">
      <c r="A19" s="19">
        <v>7</v>
      </c>
      <c r="B19" s="33" t="s">
        <v>67</v>
      </c>
      <c r="C19" s="21" t="s">
        <v>59</v>
      </c>
      <c r="D19" s="22"/>
      <c r="E19" s="23"/>
      <c r="F19" s="22"/>
      <c r="G19" s="24"/>
      <c r="H19" s="24"/>
      <c r="I19" s="22"/>
      <c r="J19" s="25"/>
      <c r="K19" s="26"/>
      <c r="L19" s="26"/>
      <c r="M19" s="27"/>
      <c r="N19" s="28"/>
      <c r="O19" s="28"/>
      <c r="P19" s="29"/>
      <c r="Q19" s="28"/>
      <c r="R19" s="28"/>
      <c r="S19" s="30"/>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31"/>
      <c r="BB19" s="32"/>
      <c r="BC19" s="33"/>
      <c r="IE19" s="35">
        <v>1.02</v>
      </c>
      <c r="IF19" s="35" t="s">
        <v>40</v>
      </c>
      <c r="IG19" s="35" t="s">
        <v>41</v>
      </c>
      <c r="IH19" s="35">
        <v>213</v>
      </c>
      <c r="II19" s="35" t="s">
        <v>37</v>
      </c>
    </row>
    <row r="20" spans="1:243" s="34" customFormat="1" ht="98.25" customHeight="1">
      <c r="A20" s="19">
        <v>8</v>
      </c>
      <c r="B20" s="41" t="s">
        <v>68</v>
      </c>
      <c r="C20" s="21" t="s">
        <v>60</v>
      </c>
      <c r="D20" s="22"/>
      <c r="E20" s="23"/>
      <c r="F20" s="22"/>
      <c r="G20" s="24"/>
      <c r="H20" s="24"/>
      <c r="I20" s="22"/>
      <c r="J20" s="25"/>
      <c r="K20" s="26"/>
      <c r="L20" s="26"/>
      <c r="M20" s="27"/>
      <c r="N20" s="28"/>
      <c r="O20" s="28"/>
      <c r="P20" s="29"/>
      <c r="Q20" s="28"/>
      <c r="R20" s="28"/>
      <c r="S20" s="30"/>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31"/>
      <c r="BB20" s="32"/>
      <c r="BC20" s="33"/>
      <c r="IE20" s="35">
        <v>2</v>
      </c>
      <c r="IF20" s="35" t="s">
        <v>34</v>
      </c>
      <c r="IG20" s="35" t="s">
        <v>42</v>
      </c>
      <c r="IH20" s="35">
        <v>10</v>
      </c>
      <c r="II20" s="35" t="s">
        <v>37</v>
      </c>
    </row>
    <row r="21" spans="1:243" s="34" customFormat="1" ht="33" customHeight="1">
      <c r="A21" s="42" t="s">
        <v>46</v>
      </c>
      <c r="B21" s="43"/>
      <c r="C21" s="44"/>
      <c r="D21" s="45"/>
      <c r="E21" s="45"/>
      <c r="F21" s="45"/>
      <c r="G21" s="45"/>
      <c r="H21" s="46"/>
      <c r="I21" s="46"/>
      <c r="J21" s="46"/>
      <c r="K21" s="46"/>
      <c r="L21" s="47"/>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68">
        <f>SUM(BA13:BA20)</f>
        <v>0</v>
      </c>
      <c r="BB21" s="68">
        <f>SUM(BB13:BB20)</f>
        <v>0</v>
      </c>
      <c r="BC21" s="33" t="str">
        <f>SpellNumber($E$2,BB21)</f>
        <v>INR Zero Only</v>
      </c>
      <c r="IE21" s="35">
        <v>4</v>
      </c>
      <c r="IF21" s="35" t="s">
        <v>40</v>
      </c>
      <c r="IG21" s="35" t="s">
        <v>45</v>
      </c>
      <c r="IH21" s="35">
        <v>10</v>
      </c>
      <c r="II21" s="35" t="s">
        <v>37</v>
      </c>
    </row>
    <row r="22" spans="1:243" s="58" customFormat="1" ht="39" customHeight="1" hidden="1">
      <c r="A22" s="43" t="s">
        <v>50</v>
      </c>
      <c r="B22" s="49"/>
      <c r="C22" s="50"/>
      <c r="D22" s="51"/>
      <c r="E22" s="52" t="s">
        <v>47</v>
      </c>
      <c r="F22" s="65"/>
      <c r="G22" s="53"/>
      <c r="H22" s="54"/>
      <c r="I22" s="54"/>
      <c r="J22" s="54"/>
      <c r="K22" s="55"/>
      <c r="L22" s="56"/>
      <c r="M22" s="57"/>
      <c r="O22" s="34"/>
      <c r="P22" s="34"/>
      <c r="Q22" s="34"/>
      <c r="R22" s="34"/>
      <c r="S22" s="34"/>
      <c r="BA22" s="63">
        <f>IF(ISBLANK(F22),0,IF(E22="Excess (+)",ROUND(BA21+(BA21*F22),2),IF(E22="Less (-)",ROUND(BA21+(BA21*F22*(-1)),2),0)))</f>
        <v>0</v>
      </c>
      <c r="BB22" s="64">
        <f>ROUND(BA22,0)</f>
        <v>0</v>
      </c>
      <c r="BC22" s="33" t="str">
        <f>SpellNumber(L22,BB22)</f>
        <v> Zero Only</v>
      </c>
      <c r="IE22" s="59"/>
      <c r="IF22" s="59"/>
      <c r="IG22" s="59"/>
      <c r="IH22" s="59"/>
      <c r="II22" s="59"/>
    </row>
    <row r="23" spans="1:243" s="58" customFormat="1" ht="51" customHeight="1">
      <c r="A23" s="42" t="s">
        <v>49</v>
      </c>
      <c r="B23" s="42"/>
      <c r="C23" s="74"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E23" s="59"/>
      <c r="IF23" s="59"/>
      <c r="IG23" s="59"/>
      <c r="IH23" s="59"/>
      <c r="II23" s="59"/>
    </row>
    <row r="24" spans="3:243" s="14" customFormat="1" ht="15">
      <c r="C24" s="60"/>
      <c r="D24" s="60"/>
      <c r="E24" s="60"/>
      <c r="F24" s="60"/>
      <c r="G24" s="60"/>
      <c r="H24" s="60"/>
      <c r="I24" s="60"/>
      <c r="J24" s="60"/>
      <c r="K24" s="60"/>
      <c r="L24" s="60"/>
      <c r="M24" s="60"/>
      <c r="O24" s="60"/>
      <c r="BA24" s="60"/>
      <c r="BC24" s="60"/>
      <c r="IE24" s="15"/>
      <c r="IF24" s="15"/>
      <c r="IG24" s="15"/>
      <c r="IH24" s="15"/>
      <c r="II24" s="15"/>
    </row>
  </sheetData>
  <sheetProtection password="EEC8" sheet="1" selectLockedCells="1"/>
  <mergeCells count="8">
    <mergeCell ref="A9:BC9"/>
    <mergeCell ref="C23:BC23"/>
    <mergeCell ref="A1:L1"/>
    <mergeCell ref="A4:BC4"/>
    <mergeCell ref="A5:BC5"/>
    <mergeCell ref="A6:BC6"/>
    <mergeCell ref="A7:BC7"/>
    <mergeCell ref="B8:BC8"/>
  </mergeCells>
  <dataValidations count="22">
    <dataValidation type="list" allowBlank="1" showInputMessage="1" showErrorMessage="1" sqref="L14 L15 L16 L17 L18 L19 L13 L20">
      <formula1>"INR"</formula1>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 Description" prompt="Please enter Item Description in text" sqref="B19:B20"/>
    <dataValidation allowBlank="1" showInputMessage="1" showErrorMessage="1" promptTitle="Itemcode/Make" prompt="Please enter text" sqref="C13:C20"/>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C2">
      <formula1>"Normal, SingleWindow, Alternate"</formula1>
    </dataValidation>
    <dataValidation type="list" allowBlank="1" showInputMessage="1" showErrorMessage="1" sqref="K13:K2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M1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2020-03-11T12:19:59Z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