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0" windowWidth="15480" windowHeight="762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<sst xmlns="http://schemas.openxmlformats.org/spreadsheetml/2006/main" count="213" uniqueCount="82">
  <si>
    <t>Sl.
No.</t>
  </si>
  <si>
    <t>Item Code / Make</t>
  </si>
  <si>
    <t>Estimated Rate</t>
  </si>
  <si>
    <t>Please Enable Macros to View BoQ information</t>
  </si>
  <si>
    <t>BoQ_Ver3.0</t>
  </si>
  <si>
    <t>Normal</t>
  </si>
  <si>
    <t>INR Only</t>
  </si>
  <si>
    <t>INR</t>
  </si>
  <si>
    <t>Select, Excess (+), 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</si>
  <si>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</si>
  <si>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</si>
  <si>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</si>
  <si>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</si>
  <si>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</si>
  <si>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</si>
  <si>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</si>
  <si>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</si>
  <si>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</si>
  <si>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</si>
  <si>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</si>
  <si>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</si>
  <si>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</si>
  <si>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</si>
  <si>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</si>
  <si>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</si>
  <si>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</si>
  <si>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</si>
  <si>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</si>
  <si>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</si>
  <si>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item1</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</si>
  <si>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</si>
  <si>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</si>
  <si>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</si>
  <si>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</si>
  <si>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</si>
  <si>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</si>
  <si>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</si>
  <si>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</si>
  <si>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</si>
  <si>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</si>
  <si>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</si>
  <si>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</si>
  <si>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Quoted Rate in Words</t>
  </si>
  <si>
    <t>Quoted Rate in Figures</t>
  </si>
  <si>
    <t xml:space="preserve">TOTAL AMOUNT  </t>
  </si>
  <si>
    <t>TOTAL AMOUNT With Taxes</t>
  </si>
  <si>
    <t>TOTAL AMOUNT In Words</t>
  </si>
  <si>
    <t>Less(-)</t>
  </si>
  <si>
    <t xml:space="preserve"> Name of the Tax which is to be paid as extra</t>
  </si>
  <si>
    <r>
      <t xml:space="preserve">Proposed Tax in 
</t>
    </r>
    <r>
      <rPr>
        <b/>
        <sz val="11"/>
        <color indexed="10"/>
        <rFont val="Arial"/>
        <family val="2"/>
      </rPr>
      <t>%</t>
    </r>
  </si>
  <si>
    <t>Cat (A) -Items to be supply and installation</t>
  </si>
  <si>
    <t>Cat (B) - Buy Back Items</t>
  </si>
  <si>
    <r>
      <t xml:space="preserve">BASIC RATE PER UNIT In </t>
    </r>
    <r>
      <rPr>
        <b/>
        <sz val="11"/>
        <color indexed="10"/>
        <rFont val="Arial"/>
        <family val="2"/>
      </rPr>
      <t>Figures</t>
    </r>
    <r>
      <rPr>
        <b/>
        <sz val="11"/>
        <rFont val="Arial"/>
        <family val="2"/>
      </rPr>
      <t xml:space="preserve"> To be entered by the </t>
    </r>
    <r>
      <rPr>
        <b/>
        <sz val="11"/>
        <color indexed="10"/>
        <rFont val="Arial"/>
        <family val="2"/>
      </rPr>
      <t>Bidder</t>
    </r>
  </si>
  <si>
    <t>Supply of Hi wall split type of following  capacity inverter model, of approved make, with/without digital display in ID unit with remote and other accessories complete with ID and OD unit with copper condensing unit,  R-410 refrigearnt etc complete as reqd.</t>
  </si>
  <si>
    <t xml:space="preserve">1.0 TR capacity, 5 star rated nominal </t>
  </si>
  <si>
    <t xml:space="preserve">1.5 TR capacity, 5 star rated nominal </t>
  </si>
  <si>
    <t xml:space="preserve">2.0 TR capacity, 5 star rated nominal </t>
  </si>
  <si>
    <t>Installation, testing and commissioning of following indoor and outdoor unit and other accessories from the standard pipe length i/c extra amount of refrigerant if extended pipe length upto 3.0 Mtrs in the units of following capacity complete etc. as required.</t>
  </si>
  <si>
    <t>Upto 2.0 TR capacity</t>
  </si>
  <si>
    <t xml:space="preserve">Supply &amp; fixing  of additional refrigerant  copper piping for suction &amp; discharge line .as per standard specification  with insulation on surface / recessed with clamps, screws complete from indoor to out door  units  complete etc as reqd. </t>
  </si>
  <si>
    <t>Refrigerant pipe diameter 6.35 mm / 15.88 mm</t>
  </si>
  <si>
    <t>Supply &amp; fixing of 25 mm  dia PVC drain pipe heavy duty  ISI marked or flexible pipe for insulated drain line with accessories with  clamps  on surface / recessed  etc. and as reqd.</t>
  </si>
  <si>
    <t>Supply &amp; fixing of Angle iron frame made of 25/32 mm, thickness 5 mm for mounting of outdoor unit size, duly painted and finished  with canopy and vibration isolation pad if required complete etc. as reqd.</t>
  </si>
  <si>
    <t>Upto 2.0 TR capacity (Floor mounted)</t>
  </si>
  <si>
    <t xml:space="preserve">Supply, fixing &amp; connecting of  4 core, 4 sqmm power supply  control copper cable of approved make  complete as reqd. </t>
  </si>
  <si>
    <t>Supplying &amp; installation of DLP trunking 105 x 50 mm and accessories plastic trunking withour cover and partitons etc. as reqd.</t>
  </si>
  <si>
    <t>Supplying &amp; installation of flexible cover 85 mm for DLP trunking size 105 mm x 50 mm etc as reqd.</t>
  </si>
  <si>
    <t>Less- Cost of Old Window AC</t>
  </si>
  <si>
    <t>Item4</t>
  </si>
  <si>
    <t>item6</t>
  </si>
  <si>
    <t>item8</t>
  </si>
  <si>
    <t>item9</t>
  </si>
  <si>
    <t>item11</t>
  </si>
  <si>
    <t>item12</t>
  </si>
  <si>
    <t>item13</t>
  </si>
  <si>
    <t>item14</t>
  </si>
  <si>
    <t>Nos.</t>
  </si>
  <si>
    <t>RMT</t>
  </si>
  <si>
    <t>Tender Inviting Authority:  EXECUTIVE ENGINEER AC IWD IIT KANPUR</t>
  </si>
  <si>
    <t>Name of Work: Rejuvenation of Air conditioning installation at VFA Block A &amp; B</t>
  </si>
  <si>
    <t>Contract No:  60/AC/2020/484 dt. 09.03.2020</t>
  </si>
  <si>
    <t>Item15</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</si>
</sst>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quot;Yes&quot;;&quot;Yes&quot;;&quot;No&quot;"/>
    <numFmt numFmtId="179" formatCode="&quot;True&quot;;&quot;True&quot;;&quot;False&quot;"/>
    <numFmt numFmtId="180" formatCode="&quot;On&quot;;&quot;On&quot;;&quot;Off&quot;"/>
    <numFmt numFmtId="181" formatCode="[$€-2]\ #,##0.00_);[Red]\([$€-2]\ #,##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i/>
      <sz val="12"/>
      <color indexed="10"/>
      <name val="Arial"/>
      <family val="2"/>
    </font>
    <font>
      <b/>
      <sz val="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b/>
      <sz val="16"/>
      <color indexed="62"/>
      <name val="Times New Roman"/>
      <family val="1"/>
    </font>
    <font>
      <b/>
      <sz val="16"/>
      <color indexed="10"/>
      <name val="Times New Roman"/>
      <family val="1"/>
    </font>
    <font>
      <b/>
      <u val="single"/>
      <sz val="16"/>
      <color indexed="10"/>
      <name val="Arial"/>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b/>
      <sz val="16"/>
      <color theme="4" tint="-0.24997000396251678"/>
      <name val="Times New Roman"/>
      <family val="1"/>
    </font>
    <font>
      <b/>
      <sz val="16"/>
      <color rgb="FFFF0000"/>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style="thin"/>
      <right style="thin"/>
      <top>
        <color indexed="63"/>
      </top>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2">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7"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7" xfId="59" applyNumberFormat="1" applyFont="1" applyFill="1" applyBorder="1" applyAlignment="1">
      <alignment horizontal="right" vertical="top"/>
      <protection/>
    </xf>
    <xf numFmtId="0" fontId="2" fillId="0" borderId="18" xfId="57" applyNumberFormat="1" applyFont="1" applyFill="1" applyBorder="1" applyAlignment="1" applyProtection="1">
      <alignment horizontal="right" vertical="top"/>
      <protection locked="0"/>
    </xf>
    <xf numFmtId="0" fontId="74" fillId="0" borderId="11" xfId="59" applyNumberFormat="1" applyFont="1" applyFill="1" applyBorder="1" applyAlignment="1">
      <alignment horizontal="center" vertical="center" wrapText="1" readingOrder="1"/>
      <protection/>
    </xf>
    <xf numFmtId="0" fontId="3" fillId="0" borderId="11" xfId="57" applyNumberFormat="1" applyFont="1" applyFill="1" applyBorder="1" applyAlignment="1">
      <alignment horizontal="center" vertical="center"/>
      <protection/>
    </xf>
    <xf numFmtId="2" fontId="3" fillId="0" borderId="11" xfId="59" applyNumberFormat="1" applyFont="1" applyFill="1" applyBorder="1" applyAlignment="1">
      <alignment horizontal="center" vertical="center"/>
      <protection/>
    </xf>
    <xf numFmtId="2" fontId="3" fillId="0" borderId="15" xfId="59" applyNumberFormat="1" applyFont="1" applyFill="1" applyBorder="1" applyAlignment="1">
      <alignment horizontal="center" vertical="center"/>
      <protection/>
    </xf>
    <xf numFmtId="0" fontId="3" fillId="0" borderId="11" xfId="59" applyNumberFormat="1" applyFont="1" applyFill="1" applyBorder="1" applyAlignment="1">
      <alignment horizontal="center" vertical="center"/>
      <protection/>
    </xf>
    <xf numFmtId="0" fontId="2" fillId="0" borderId="13" xfId="57" applyNumberFormat="1" applyFont="1" applyFill="1" applyBorder="1" applyAlignment="1">
      <alignment horizontal="center" vertical="center" wrapText="1"/>
      <protection/>
    </xf>
    <xf numFmtId="0" fontId="75" fillId="0" borderId="13" xfId="59" applyNumberFormat="1" applyFont="1" applyFill="1" applyBorder="1" applyAlignment="1">
      <alignment vertical="center" wrapText="1"/>
      <protection/>
    </xf>
    <xf numFmtId="0" fontId="18" fillId="0" borderId="15" xfId="59" applyNumberFormat="1" applyFont="1" applyFill="1" applyBorder="1" applyAlignment="1">
      <alignment vertical="center" wrapText="1"/>
      <protection/>
    </xf>
    <xf numFmtId="0" fontId="18" fillId="0" borderId="18" xfId="59" applyNumberFormat="1" applyFont="1" applyFill="1" applyBorder="1" applyAlignment="1">
      <alignment vertical="center" wrapText="1"/>
      <protection/>
    </xf>
    <xf numFmtId="0" fontId="76" fillId="0" borderId="13" xfId="59" applyNumberFormat="1" applyFont="1" applyFill="1" applyBorder="1" applyAlignment="1">
      <alignment vertical="center" wrapText="1"/>
      <protection/>
    </xf>
    <xf numFmtId="2" fontId="2" fillId="33" borderId="19"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3" fillId="0" borderId="11" xfId="59" applyNumberFormat="1" applyFont="1" applyFill="1" applyBorder="1" applyAlignment="1">
      <alignment vertical="center" wrapText="1"/>
      <protection/>
    </xf>
    <xf numFmtId="2" fontId="2" fillId="0" borderId="11" xfId="57" applyNumberFormat="1" applyFont="1" applyFill="1" applyBorder="1" applyAlignment="1" applyProtection="1">
      <alignment horizontal="right" vertical="center"/>
      <protection hidden="1"/>
    </xf>
    <xf numFmtId="2" fontId="6" fillId="0" borderId="11" xfId="59" applyNumberFormat="1" applyFont="1" applyFill="1" applyBorder="1" applyAlignment="1">
      <alignment vertical="center"/>
      <protection/>
    </xf>
    <xf numFmtId="0" fontId="48" fillId="0" borderId="11" xfId="0" applyFont="1" applyFill="1" applyBorder="1" applyAlignment="1">
      <alignment horizontal="center" vertical="top"/>
    </xf>
    <xf numFmtId="0" fontId="48" fillId="0" borderId="11" xfId="0" applyFont="1" applyFill="1" applyBorder="1" applyAlignment="1">
      <alignment horizontal="justify" vertical="top"/>
    </xf>
    <xf numFmtId="0" fontId="17" fillId="0" borderId="11" xfId="59" applyNumberFormat="1" applyFont="1" applyFill="1" applyBorder="1" applyAlignment="1">
      <alignment vertical="top" wrapText="1"/>
      <protection/>
    </xf>
    <xf numFmtId="2" fontId="48" fillId="0" borderId="11" xfId="0" applyNumberFormat="1" applyFont="1" applyFill="1" applyBorder="1" applyAlignment="1">
      <alignment horizontal="center" vertical="top"/>
    </xf>
    <xf numFmtId="173" fontId="48" fillId="0" borderId="11" xfId="0" applyNumberFormat="1" applyFont="1" applyFill="1" applyBorder="1" applyAlignment="1">
      <alignment horizontal="center" vertical="top"/>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77"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2257425</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33"/>
  <sheetViews>
    <sheetView showGridLines="0" zoomScale="75" zoomScaleNormal="75" zoomScalePageLayoutView="0" workbookViewId="0" topLeftCell="A11">
      <selection activeCell="M15" sqref="M15"/>
    </sheetView>
  </sheetViews>
  <sheetFormatPr defaultColWidth="9.140625" defaultRowHeight="15"/>
  <cols>
    <col min="1" max="1" width="12.7109375" style="24" customWidth="1"/>
    <col min="2" max="2" width="66.7109375" style="24" customWidth="1"/>
    <col min="3" max="3" width="16.57421875" style="24" hidden="1" customWidth="1"/>
    <col min="4" max="4" width="12.421875" style="24" customWidth="1"/>
    <col min="5" max="5" width="8.7109375" style="24" customWidth="1"/>
    <col min="6" max="6" width="11.8515625" style="24" hidden="1" customWidth="1"/>
    <col min="7" max="7" width="14.140625" style="24" hidden="1" customWidth="1"/>
    <col min="8" max="8" width="13.8515625" style="24" hidden="1" customWidth="1"/>
    <col min="9" max="9" width="12.140625" style="24" hidden="1" customWidth="1"/>
    <col min="10" max="10" width="11.57421875" style="24" hidden="1" customWidth="1"/>
    <col min="11" max="11" width="19.57421875" style="24" hidden="1" customWidth="1"/>
    <col min="12" max="12" width="14.28125" style="24" hidden="1" customWidth="1"/>
    <col min="13" max="13" width="20.140625" style="24" customWidth="1"/>
    <col min="14" max="14" width="12.28125" style="44" hidden="1" customWidth="1"/>
    <col min="15" max="17" width="12.28125" style="24" hidden="1" customWidth="1"/>
    <col min="18" max="18" width="24.28125" style="24" hidden="1" customWidth="1"/>
    <col min="19" max="19" width="13.7109375" style="24" hidden="1" customWidth="1"/>
    <col min="20" max="20" width="13.8515625" style="24" hidden="1" customWidth="1"/>
    <col min="21" max="21" width="15.421875" style="24" hidden="1" customWidth="1"/>
    <col min="22" max="22" width="13.00390625" style="24" hidden="1" customWidth="1"/>
    <col min="23" max="23" width="8.7109375" style="24" hidden="1" customWidth="1"/>
    <col min="24" max="24" width="11.28125" style="24" hidden="1" customWidth="1"/>
    <col min="25" max="25" width="12.57421875" style="24" hidden="1" customWidth="1"/>
    <col min="26" max="26" width="12.28125" style="24" hidden="1" customWidth="1"/>
    <col min="27" max="51" width="9.140625" style="24" hidden="1" customWidth="1"/>
    <col min="52" max="52" width="10.28125" style="24" hidden="1" customWidth="1"/>
    <col min="53" max="53" width="17.8515625" style="24" customWidth="1"/>
    <col min="54" max="54" width="18.28125" style="24" hidden="1" customWidth="1"/>
    <col min="55" max="55" width="50.140625" style="24" customWidth="1"/>
    <col min="56" max="56" width="22.28125" style="24" customWidth="1"/>
    <col min="57" max="238" width="9.140625" style="24" customWidth="1"/>
    <col min="239" max="243" width="9.140625" style="25" customWidth="1"/>
    <col min="244" max="16384" width="9.140625" style="24" customWidth="1"/>
  </cols>
  <sheetData>
    <row r="1" spans="1:243" s="1" customFormat="1" ht="30" customHeight="1">
      <c r="A1" s="84" t="str">
        <f>B2&amp;" BoQ"</f>
        <v>Item Wise BoQ</v>
      </c>
      <c r="B1" s="84"/>
      <c r="C1" s="84"/>
      <c r="D1" s="84"/>
      <c r="E1" s="84"/>
      <c r="F1" s="84"/>
      <c r="G1" s="84"/>
      <c r="H1" s="84"/>
      <c r="I1" s="84"/>
      <c r="J1" s="84"/>
      <c r="K1" s="84"/>
      <c r="L1" s="84"/>
      <c r="O1" s="2"/>
      <c r="P1" s="2"/>
      <c r="Q1" s="3"/>
      <c r="IE1" s="3"/>
      <c r="IF1" s="3"/>
      <c r="IG1" s="3"/>
      <c r="IH1" s="3"/>
      <c r="II1" s="3"/>
    </row>
    <row r="2" spans="1:17" s="1" customFormat="1" ht="25.5" customHeight="1" hidden="1">
      <c r="A2" s="26" t="s">
        <v>4</v>
      </c>
      <c r="B2" s="26" t="s">
        <v>40</v>
      </c>
      <c r="C2" s="26" t="s">
        <v>5</v>
      </c>
      <c r="D2" s="26" t="s">
        <v>6</v>
      </c>
      <c r="E2" s="26" t="s">
        <v>7</v>
      </c>
      <c r="J2" s="4"/>
      <c r="K2" s="4"/>
      <c r="L2" s="4"/>
      <c r="O2" s="2"/>
      <c r="P2" s="2"/>
      <c r="Q2" s="3"/>
    </row>
    <row r="3" spans="1:243" s="1" customFormat="1" ht="30" customHeight="1" hidden="1">
      <c r="A3" s="1" t="s">
        <v>8</v>
      </c>
      <c r="IE3" s="3"/>
      <c r="IF3" s="3"/>
      <c r="IG3" s="3"/>
      <c r="IH3" s="3"/>
      <c r="II3" s="3"/>
    </row>
    <row r="4" spans="1:243" s="5" customFormat="1" ht="30" customHeight="1">
      <c r="A4" s="85" t="s">
        <v>78</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6"/>
      <c r="IF4" s="6"/>
      <c r="IG4" s="6"/>
      <c r="IH4" s="6"/>
      <c r="II4" s="6"/>
    </row>
    <row r="5" spans="1:243" s="5" customFormat="1" ht="30" customHeight="1">
      <c r="A5" s="85" t="s">
        <v>79</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6"/>
      <c r="IF5" s="6"/>
      <c r="IG5" s="6"/>
      <c r="IH5" s="6"/>
      <c r="II5" s="6"/>
    </row>
    <row r="6" spans="1:243" s="5" customFormat="1" ht="30" customHeight="1">
      <c r="A6" s="85" t="s">
        <v>80</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6"/>
      <c r="IF6" s="6"/>
      <c r="IG6" s="6"/>
      <c r="IH6" s="6"/>
      <c r="II6" s="6"/>
    </row>
    <row r="7" spans="1:243" s="5" customFormat="1" ht="29.25" customHeight="1" hidden="1">
      <c r="A7" s="87" t="s">
        <v>9</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6"/>
      <c r="IF7" s="6"/>
      <c r="IG7" s="6"/>
      <c r="IH7" s="6"/>
      <c r="II7" s="6"/>
    </row>
    <row r="8" spans="1:243" s="7" customFormat="1" ht="61.5" customHeight="1">
      <c r="A8" s="27" t="s">
        <v>10</v>
      </c>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90"/>
      <c r="IE8" s="8"/>
      <c r="IF8" s="8"/>
      <c r="IG8" s="8"/>
      <c r="IH8" s="8"/>
      <c r="II8" s="8"/>
    </row>
    <row r="9" spans="1:243" s="9" customFormat="1" ht="61.5" customHeight="1">
      <c r="A9" s="78" t="s">
        <v>11</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80"/>
      <c r="IE9" s="10"/>
      <c r="IF9" s="10"/>
      <c r="IG9" s="10"/>
      <c r="IH9" s="10"/>
      <c r="II9" s="10"/>
    </row>
    <row r="10" spans="1:243" s="12" customFormat="1" ht="18.75" customHeight="1" hidden="1">
      <c r="A10" s="11" t="s">
        <v>12</v>
      </c>
      <c r="B10" s="11" t="s">
        <v>13</v>
      </c>
      <c r="C10" s="11" t="s">
        <v>13</v>
      </c>
      <c r="D10" s="11" t="s">
        <v>12</v>
      </c>
      <c r="E10" s="11" t="s">
        <v>13</v>
      </c>
      <c r="F10" s="11" t="s">
        <v>14</v>
      </c>
      <c r="G10" s="11" t="s">
        <v>14</v>
      </c>
      <c r="H10" s="11" t="s">
        <v>15</v>
      </c>
      <c r="I10" s="11" t="s">
        <v>13</v>
      </c>
      <c r="J10" s="11" t="s">
        <v>12</v>
      </c>
      <c r="K10" s="11" t="s">
        <v>16</v>
      </c>
      <c r="L10" s="11" t="s">
        <v>13</v>
      </c>
      <c r="M10" s="11" t="s">
        <v>12</v>
      </c>
      <c r="N10" s="11" t="s">
        <v>14</v>
      </c>
      <c r="O10" s="11" t="s">
        <v>14</v>
      </c>
      <c r="P10" s="11" t="s">
        <v>14</v>
      </c>
      <c r="Q10" s="11" t="s">
        <v>14</v>
      </c>
      <c r="R10" s="11" t="s">
        <v>15</v>
      </c>
      <c r="S10" s="11" t="s">
        <v>15</v>
      </c>
      <c r="T10" s="11" t="s">
        <v>14</v>
      </c>
      <c r="U10" s="11" t="s">
        <v>14</v>
      </c>
      <c r="V10" s="11" t="s">
        <v>14</v>
      </c>
      <c r="W10" s="11" t="s">
        <v>14</v>
      </c>
      <c r="X10" s="11" t="s">
        <v>15</v>
      </c>
      <c r="Y10" s="11" t="s">
        <v>15</v>
      </c>
      <c r="Z10" s="11" t="s">
        <v>14</v>
      </c>
      <c r="AA10" s="11" t="s">
        <v>14</v>
      </c>
      <c r="AB10" s="11" t="s">
        <v>14</v>
      </c>
      <c r="AC10" s="11" t="s">
        <v>14</v>
      </c>
      <c r="AD10" s="11" t="s">
        <v>15</v>
      </c>
      <c r="AE10" s="11" t="s">
        <v>15</v>
      </c>
      <c r="AF10" s="11" t="s">
        <v>14</v>
      </c>
      <c r="AG10" s="11" t="s">
        <v>14</v>
      </c>
      <c r="AH10" s="11" t="s">
        <v>14</v>
      </c>
      <c r="AI10" s="11" t="s">
        <v>14</v>
      </c>
      <c r="AJ10" s="11" t="s">
        <v>15</v>
      </c>
      <c r="AK10" s="11" t="s">
        <v>15</v>
      </c>
      <c r="AL10" s="11" t="s">
        <v>14</v>
      </c>
      <c r="AM10" s="11" t="s">
        <v>14</v>
      </c>
      <c r="AN10" s="11" t="s">
        <v>14</v>
      </c>
      <c r="AO10" s="11" t="s">
        <v>14</v>
      </c>
      <c r="AP10" s="11" t="s">
        <v>15</v>
      </c>
      <c r="AQ10" s="11" t="s">
        <v>15</v>
      </c>
      <c r="AR10" s="11" t="s">
        <v>14</v>
      </c>
      <c r="AS10" s="11" t="s">
        <v>14</v>
      </c>
      <c r="AT10" s="11" t="s">
        <v>12</v>
      </c>
      <c r="AU10" s="11" t="s">
        <v>12</v>
      </c>
      <c r="AV10" s="11" t="s">
        <v>15</v>
      </c>
      <c r="AW10" s="11" t="s">
        <v>15</v>
      </c>
      <c r="AX10" s="11" t="s">
        <v>12</v>
      </c>
      <c r="AY10" s="11" t="s">
        <v>12</v>
      </c>
      <c r="AZ10" s="11" t="s">
        <v>17</v>
      </c>
      <c r="BA10" s="11" t="s">
        <v>12</v>
      </c>
      <c r="BB10" s="11" t="s">
        <v>12</v>
      </c>
      <c r="BC10" s="11" t="s">
        <v>13</v>
      </c>
      <c r="IE10" s="13"/>
      <c r="IF10" s="13"/>
      <c r="IG10" s="13"/>
      <c r="IH10" s="13"/>
      <c r="II10" s="13"/>
    </row>
    <row r="11" spans="1:243" s="12" customFormat="1" ht="64.5" customHeight="1">
      <c r="A11" s="11" t="s">
        <v>0</v>
      </c>
      <c r="B11" s="45" t="s">
        <v>18</v>
      </c>
      <c r="C11" s="45" t="s">
        <v>1</v>
      </c>
      <c r="D11" s="45" t="s">
        <v>19</v>
      </c>
      <c r="E11" s="45" t="s">
        <v>20</v>
      </c>
      <c r="F11" s="45" t="s">
        <v>2</v>
      </c>
      <c r="G11" s="45"/>
      <c r="H11" s="45"/>
      <c r="I11" s="45" t="s">
        <v>21</v>
      </c>
      <c r="J11" s="45" t="s">
        <v>22</v>
      </c>
      <c r="K11" s="45" t="s">
        <v>23</v>
      </c>
      <c r="L11" s="45" t="s">
        <v>24</v>
      </c>
      <c r="M11" s="46" t="s">
        <v>52</v>
      </c>
      <c r="N11" s="45" t="s">
        <v>25</v>
      </c>
      <c r="O11" s="45" t="s">
        <v>26</v>
      </c>
      <c r="P11" s="45" t="s">
        <v>27</v>
      </c>
      <c r="Q11" s="45" t="s">
        <v>28</v>
      </c>
      <c r="R11" s="45" t="s">
        <v>48</v>
      </c>
      <c r="S11" s="45"/>
      <c r="T11" s="45" t="s">
        <v>49</v>
      </c>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7" t="s">
        <v>44</v>
      </c>
      <c r="BB11" s="47" t="s">
        <v>45</v>
      </c>
      <c r="BC11" s="48" t="s">
        <v>46</v>
      </c>
      <c r="IE11" s="13"/>
      <c r="IF11" s="13"/>
      <c r="IG11" s="13"/>
      <c r="IH11" s="13"/>
      <c r="II11" s="13"/>
    </row>
    <row r="12" spans="1:243" s="12" customFormat="1" ht="15" hidden="1">
      <c r="A12" s="14">
        <v>1</v>
      </c>
      <c r="B12" s="49">
        <v>2</v>
      </c>
      <c r="C12" s="49">
        <v>3</v>
      </c>
      <c r="D12" s="49">
        <v>4</v>
      </c>
      <c r="E12" s="49">
        <v>5</v>
      </c>
      <c r="F12" s="49">
        <v>6</v>
      </c>
      <c r="G12" s="49">
        <v>7</v>
      </c>
      <c r="H12" s="49">
        <v>8</v>
      </c>
      <c r="I12" s="49">
        <v>9</v>
      </c>
      <c r="J12" s="49">
        <v>10</v>
      </c>
      <c r="K12" s="49">
        <v>11</v>
      </c>
      <c r="L12" s="49">
        <v>12</v>
      </c>
      <c r="M12" s="49">
        <v>13</v>
      </c>
      <c r="N12" s="49">
        <v>14</v>
      </c>
      <c r="O12" s="49">
        <v>15</v>
      </c>
      <c r="P12" s="49">
        <v>16</v>
      </c>
      <c r="Q12" s="49">
        <v>17</v>
      </c>
      <c r="R12" s="49">
        <v>18</v>
      </c>
      <c r="S12" s="49">
        <v>19</v>
      </c>
      <c r="T12" s="49">
        <v>20</v>
      </c>
      <c r="U12" s="49">
        <v>21</v>
      </c>
      <c r="V12" s="49">
        <v>22</v>
      </c>
      <c r="W12" s="49">
        <v>23</v>
      </c>
      <c r="X12" s="49">
        <v>24</v>
      </c>
      <c r="Y12" s="49">
        <v>25</v>
      </c>
      <c r="Z12" s="49">
        <v>26</v>
      </c>
      <c r="AA12" s="49">
        <v>27</v>
      </c>
      <c r="AB12" s="49">
        <v>28</v>
      </c>
      <c r="AC12" s="49">
        <v>29</v>
      </c>
      <c r="AD12" s="49">
        <v>30</v>
      </c>
      <c r="AE12" s="49">
        <v>31</v>
      </c>
      <c r="AF12" s="49">
        <v>32</v>
      </c>
      <c r="AG12" s="49">
        <v>33</v>
      </c>
      <c r="AH12" s="49">
        <v>34</v>
      </c>
      <c r="AI12" s="49">
        <v>35</v>
      </c>
      <c r="AJ12" s="49">
        <v>36</v>
      </c>
      <c r="AK12" s="49">
        <v>37</v>
      </c>
      <c r="AL12" s="49">
        <v>38</v>
      </c>
      <c r="AM12" s="49">
        <v>39</v>
      </c>
      <c r="AN12" s="49">
        <v>40</v>
      </c>
      <c r="AO12" s="49">
        <v>41</v>
      </c>
      <c r="AP12" s="49">
        <v>42</v>
      </c>
      <c r="AQ12" s="49">
        <v>43</v>
      </c>
      <c r="AR12" s="49">
        <v>44</v>
      </c>
      <c r="AS12" s="49">
        <v>45</v>
      </c>
      <c r="AT12" s="49">
        <v>46</v>
      </c>
      <c r="AU12" s="49">
        <v>47</v>
      </c>
      <c r="AV12" s="49">
        <v>48</v>
      </c>
      <c r="AW12" s="49">
        <v>49</v>
      </c>
      <c r="AX12" s="49">
        <v>50</v>
      </c>
      <c r="AY12" s="49">
        <v>51</v>
      </c>
      <c r="AZ12" s="49">
        <v>52</v>
      </c>
      <c r="BA12" s="49">
        <v>53</v>
      </c>
      <c r="BB12" s="49">
        <v>54</v>
      </c>
      <c r="BC12" s="49">
        <v>55</v>
      </c>
      <c r="IE12" s="13"/>
      <c r="IF12" s="13"/>
      <c r="IG12" s="13"/>
      <c r="IH12" s="13"/>
      <c r="II12" s="13"/>
    </row>
    <row r="13" spans="1:243" s="17" customFormat="1" ht="39.75" customHeight="1">
      <c r="A13" s="28">
        <v>1</v>
      </c>
      <c r="B13" s="59" t="s">
        <v>50</v>
      </c>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1"/>
      <c r="IE13" s="18"/>
      <c r="IF13" s="18"/>
      <c r="IG13" s="18"/>
      <c r="IH13" s="18"/>
      <c r="II13" s="18"/>
    </row>
    <row r="14" spans="1:243" s="17" customFormat="1" ht="75">
      <c r="A14" s="73">
        <v>1.01</v>
      </c>
      <c r="B14" s="74" t="s">
        <v>53</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1"/>
      <c r="IE14" s="18">
        <v>1.01</v>
      </c>
      <c r="IF14" s="18" t="s">
        <v>32</v>
      </c>
      <c r="IG14" s="18" t="s">
        <v>29</v>
      </c>
      <c r="IH14" s="18">
        <v>123.223</v>
      </c>
      <c r="II14" s="18" t="s">
        <v>30</v>
      </c>
    </row>
    <row r="15" spans="1:243" s="17" customFormat="1" ht="15">
      <c r="A15" s="73">
        <v>1.02</v>
      </c>
      <c r="B15" s="74" t="s">
        <v>54</v>
      </c>
      <c r="C15" s="53" t="s">
        <v>34</v>
      </c>
      <c r="D15" s="76">
        <v>12</v>
      </c>
      <c r="E15" s="76" t="s">
        <v>76</v>
      </c>
      <c r="F15" s="55">
        <v>0</v>
      </c>
      <c r="G15" s="19"/>
      <c r="H15" s="15"/>
      <c r="I15" s="57" t="s">
        <v>31</v>
      </c>
      <c r="J15" s="54">
        <v>1</v>
      </c>
      <c r="K15" s="16" t="s">
        <v>41</v>
      </c>
      <c r="L15" s="16" t="s">
        <v>7</v>
      </c>
      <c r="M15" s="63"/>
      <c r="N15" s="64"/>
      <c r="O15" s="64"/>
      <c r="P15" s="65"/>
      <c r="Q15" s="64"/>
      <c r="R15" s="64"/>
      <c r="S15" s="65"/>
      <c r="T15" s="66"/>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58"/>
      <c r="BA15" s="68">
        <f>J15*D15*M15</f>
        <v>0</v>
      </c>
      <c r="BB15" s="69">
        <f>((M15*T15%)+M15)*D15*J15</f>
        <v>0</v>
      </c>
      <c r="BC15" s="70" t="str">
        <f>SpellNumber(L15,BB15)</f>
        <v>INR Zero Only</v>
      </c>
      <c r="IE15" s="18">
        <v>1.01</v>
      </c>
      <c r="IF15" s="18" t="s">
        <v>32</v>
      </c>
      <c r="IG15" s="18" t="s">
        <v>29</v>
      </c>
      <c r="IH15" s="18">
        <v>123.223</v>
      </c>
      <c r="II15" s="18" t="s">
        <v>30</v>
      </c>
    </row>
    <row r="16" spans="1:243" s="17" customFormat="1" ht="15">
      <c r="A16" s="73">
        <v>1.03</v>
      </c>
      <c r="B16" s="74" t="s">
        <v>55</v>
      </c>
      <c r="C16" s="53" t="s">
        <v>35</v>
      </c>
      <c r="D16" s="76">
        <v>24</v>
      </c>
      <c r="E16" s="76" t="s">
        <v>76</v>
      </c>
      <c r="F16" s="55">
        <v>0</v>
      </c>
      <c r="G16" s="19"/>
      <c r="H16" s="15"/>
      <c r="I16" s="57" t="s">
        <v>31</v>
      </c>
      <c r="J16" s="54">
        <v>1</v>
      </c>
      <c r="K16" s="16" t="s">
        <v>41</v>
      </c>
      <c r="L16" s="16" t="s">
        <v>7</v>
      </c>
      <c r="M16" s="63"/>
      <c r="N16" s="64"/>
      <c r="O16" s="64"/>
      <c r="P16" s="65"/>
      <c r="Q16" s="64"/>
      <c r="R16" s="64"/>
      <c r="S16" s="65"/>
      <c r="T16" s="66"/>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58"/>
      <c r="BA16" s="68">
        <f>J16*D16*M16</f>
        <v>0</v>
      </c>
      <c r="BB16" s="69">
        <f>((M16*T16%)+M16)*D16*J16</f>
        <v>0</v>
      </c>
      <c r="BC16" s="70" t="str">
        <f>SpellNumber(L16,BB16)</f>
        <v>INR Zero Only</v>
      </c>
      <c r="IE16" s="18">
        <v>1.01</v>
      </c>
      <c r="IF16" s="18" t="s">
        <v>32</v>
      </c>
      <c r="IG16" s="18" t="s">
        <v>29</v>
      </c>
      <c r="IH16" s="18">
        <v>123.223</v>
      </c>
      <c r="II16" s="18" t="s">
        <v>30</v>
      </c>
    </row>
    <row r="17" spans="1:243" s="17" customFormat="1" ht="15">
      <c r="A17" s="73">
        <v>1.04</v>
      </c>
      <c r="B17" s="74" t="s">
        <v>56</v>
      </c>
      <c r="C17" s="53" t="s">
        <v>68</v>
      </c>
      <c r="D17" s="76">
        <v>3</v>
      </c>
      <c r="E17" s="76" t="s">
        <v>76</v>
      </c>
      <c r="F17" s="55">
        <v>0</v>
      </c>
      <c r="G17" s="19"/>
      <c r="H17" s="15"/>
      <c r="I17" s="57" t="s">
        <v>31</v>
      </c>
      <c r="J17" s="54">
        <v>1</v>
      </c>
      <c r="K17" s="16" t="s">
        <v>41</v>
      </c>
      <c r="L17" s="16" t="s">
        <v>7</v>
      </c>
      <c r="M17" s="63"/>
      <c r="N17" s="64"/>
      <c r="O17" s="64"/>
      <c r="P17" s="65"/>
      <c r="Q17" s="64"/>
      <c r="R17" s="64"/>
      <c r="S17" s="65"/>
      <c r="T17" s="66"/>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58"/>
      <c r="BA17" s="68">
        <f>J17*D17*M17</f>
        <v>0</v>
      </c>
      <c r="BB17" s="69">
        <f>((M17*T17%)+M17)*D17*J17</f>
        <v>0</v>
      </c>
      <c r="BC17" s="70" t="str">
        <f>SpellNumber(L17,BB17)</f>
        <v>INR Zero Only</v>
      </c>
      <c r="IE17" s="18">
        <v>1.01</v>
      </c>
      <c r="IF17" s="18" t="s">
        <v>32</v>
      </c>
      <c r="IG17" s="18" t="s">
        <v>29</v>
      </c>
      <c r="IH17" s="18">
        <v>123.223</v>
      </c>
      <c r="II17" s="18" t="s">
        <v>30</v>
      </c>
    </row>
    <row r="18" spans="1:243" s="17" customFormat="1" ht="75">
      <c r="A18" s="73">
        <v>2</v>
      </c>
      <c r="B18" s="74" t="s">
        <v>57</v>
      </c>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1"/>
      <c r="IE18" s="18">
        <v>1.01</v>
      </c>
      <c r="IF18" s="18" t="s">
        <v>32</v>
      </c>
      <c r="IG18" s="18" t="s">
        <v>29</v>
      </c>
      <c r="IH18" s="18">
        <v>123.223</v>
      </c>
      <c r="II18" s="18" t="s">
        <v>30</v>
      </c>
    </row>
    <row r="19" spans="1:243" s="17" customFormat="1" ht="15">
      <c r="A19" s="73">
        <v>2.01</v>
      </c>
      <c r="B19" s="74" t="s">
        <v>58</v>
      </c>
      <c r="C19" s="53" t="s">
        <v>69</v>
      </c>
      <c r="D19" s="76">
        <v>39</v>
      </c>
      <c r="E19" s="76" t="s">
        <v>76</v>
      </c>
      <c r="F19" s="55">
        <v>0</v>
      </c>
      <c r="G19" s="19"/>
      <c r="H19" s="15"/>
      <c r="I19" s="57" t="s">
        <v>31</v>
      </c>
      <c r="J19" s="54">
        <v>1</v>
      </c>
      <c r="K19" s="16" t="s">
        <v>41</v>
      </c>
      <c r="L19" s="16" t="s">
        <v>7</v>
      </c>
      <c r="M19" s="63"/>
      <c r="N19" s="64"/>
      <c r="O19" s="64"/>
      <c r="P19" s="65"/>
      <c r="Q19" s="64"/>
      <c r="R19" s="64"/>
      <c r="S19" s="65"/>
      <c r="T19" s="66"/>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58"/>
      <c r="BA19" s="68">
        <f>J19*D19*M19</f>
        <v>0</v>
      </c>
      <c r="BB19" s="69">
        <f>((M19*T19%)+M19)*D19*J19</f>
        <v>0</v>
      </c>
      <c r="BC19" s="70" t="str">
        <f>SpellNumber(L19,BB19)</f>
        <v>INR Zero Only</v>
      </c>
      <c r="IE19" s="18">
        <v>1.01</v>
      </c>
      <c r="IF19" s="18" t="s">
        <v>32</v>
      </c>
      <c r="IG19" s="18" t="s">
        <v>29</v>
      </c>
      <c r="IH19" s="18">
        <v>123.223</v>
      </c>
      <c r="II19" s="18" t="s">
        <v>30</v>
      </c>
    </row>
    <row r="20" spans="1:243" s="17" customFormat="1" ht="60">
      <c r="A20" s="73">
        <v>3</v>
      </c>
      <c r="B20" s="74" t="s">
        <v>59</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1"/>
      <c r="IE20" s="18">
        <v>1.01</v>
      </c>
      <c r="IF20" s="18" t="s">
        <v>32</v>
      </c>
      <c r="IG20" s="18" t="s">
        <v>29</v>
      </c>
      <c r="IH20" s="18">
        <v>123.223</v>
      </c>
      <c r="II20" s="18" t="s">
        <v>30</v>
      </c>
    </row>
    <row r="21" spans="1:243" s="17" customFormat="1" ht="15">
      <c r="A21" s="73">
        <v>3.01</v>
      </c>
      <c r="B21" s="74" t="s">
        <v>60</v>
      </c>
      <c r="C21" s="53" t="s">
        <v>70</v>
      </c>
      <c r="D21" s="76">
        <v>200</v>
      </c>
      <c r="E21" s="76" t="s">
        <v>77</v>
      </c>
      <c r="F21" s="55">
        <v>0</v>
      </c>
      <c r="G21" s="19"/>
      <c r="H21" s="15"/>
      <c r="I21" s="57" t="s">
        <v>31</v>
      </c>
      <c r="J21" s="54">
        <v>1</v>
      </c>
      <c r="K21" s="16" t="s">
        <v>41</v>
      </c>
      <c r="L21" s="16" t="s">
        <v>7</v>
      </c>
      <c r="M21" s="63"/>
      <c r="N21" s="64"/>
      <c r="O21" s="64"/>
      <c r="P21" s="65"/>
      <c r="Q21" s="64"/>
      <c r="R21" s="64"/>
      <c r="S21" s="65"/>
      <c r="T21" s="66"/>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58"/>
      <c r="BA21" s="68">
        <f>J21*D21*M21</f>
        <v>0</v>
      </c>
      <c r="BB21" s="69">
        <f>((M21*T21%)+M21)*D21*J21</f>
        <v>0</v>
      </c>
      <c r="BC21" s="70" t="str">
        <f>SpellNumber(L21,BB21)</f>
        <v>INR Zero Only</v>
      </c>
      <c r="IE21" s="18">
        <v>1.01</v>
      </c>
      <c r="IF21" s="18" t="s">
        <v>32</v>
      </c>
      <c r="IG21" s="18" t="s">
        <v>29</v>
      </c>
      <c r="IH21" s="18">
        <v>123.223</v>
      </c>
      <c r="II21" s="18" t="s">
        <v>30</v>
      </c>
    </row>
    <row r="22" spans="1:243" s="17" customFormat="1" ht="60">
      <c r="A22" s="73">
        <v>4</v>
      </c>
      <c r="B22" s="74" t="s">
        <v>61</v>
      </c>
      <c r="C22" s="53" t="s">
        <v>71</v>
      </c>
      <c r="D22" s="76">
        <v>200</v>
      </c>
      <c r="E22" s="76" t="s">
        <v>77</v>
      </c>
      <c r="F22" s="55">
        <v>0</v>
      </c>
      <c r="G22" s="19"/>
      <c r="H22" s="15"/>
      <c r="I22" s="57" t="s">
        <v>31</v>
      </c>
      <c r="J22" s="54">
        <v>1</v>
      </c>
      <c r="K22" s="16" t="s">
        <v>41</v>
      </c>
      <c r="L22" s="16" t="s">
        <v>7</v>
      </c>
      <c r="M22" s="63"/>
      <c r="N22" s="64"/>
      <c r="O22" s="64"/>
      <c r="P22" s="65"/>
      <c r="Q22" s="64"/>
      <c r="R22" s="64"/>
      <c r="S22" s="65"/>
      <c r="T22" s="66"/>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58"/>
      <c r="BA22" s="68">
        <f>J22*D22*M22</f>
        <v>0</v>
      </c>
      <c r="BB22" s="69">
        <f>((M22*T22%)+M22)*D22*J22</f>
        <v>0</v>
      </c>
      <c r="BC22" s="70" t="str">
        <f>SpellNumber(L22,BB22)</f>
        <v>INR Zero Only</v>
      </c>
      <c r="IE22" s="18">
        <v>1.01</v>
      </c>
      <c r="IF22" s="18" t="s">
        <v>32</v>
      </c>
      <c r="IG22" s="18" t="s">
        <v>29</v>
      </c>
      <c r="IH22" s="18">
        <v>123.223</v>
      </c>
      <c r="II22" s="18" t="s">
        <v>30</v>
      </c>
    </row>
    <row r="23" spans="1:243" s="17" customFormat="1" ht="60">
      <c r="A23" s="73">
        <v>5</v>
      </c>
      <c r="B23" s="74" t="s">
        <v>62</v>
      </c>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1"/>
      <c r="IE23" s="18">
        <v>1.01</v>
      </c>
      <c r="IF23" s="18" t="s">
        <v>32</v>
      </c>
      <c r="IG23" s="18" t="s">
        <v>29</v>
      </c>
      <c r="IH23" s="18">
        <v>123.223</v>
      </c>
      <c r="II23" s="18" t="s">
        <v>30</v>
      </c>
    </row>
    <row r="24" spans="1:243" s="17" customFormat="1" ht="15">
      <c r="A24" s="73">
        <v>5.01</v>
      </c>
      <c r="B24" s="74" t="s">
        <v>63</v>
      </c>
      <c r="C24" s="53" t="s">
        <v>72</v>
      </c>
      <c r="D24" s="76">
        <v>39</v>
      </c>
      <c r="E24" s="76" t="s">
        <v>76</v>
      </c>
      <c r="F24" s="55">
        <v>0</v>
      </c>
      <c r="G24" s="19"/>
      <c r="H24" s="15"/>
      <c r="I24" s="57" t="s">
        <v>31</v>
      </c>
      <c r="J24" s="54">
        <v>1</v>
      </c>
      <c r="K24" s="16" t="s">
        <v>41</v>
      </c>
      <c r="L24" s="16" t="s">
        <v>7</v>
      </c>
      <c r="M24" s="63"/>
      <c r="N24" s="64"/>
      <c r="O24" s="64"/>
      <c r="P24" s="65"/>
      <c r="Q24" s="64"/>
      <c r="R24" s="64"/>
      <c r="S24" s="65"/>
      <c r="T24" s="66"/>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58"/>
      <c r="BA24" s="68">
        <f>J24*D24*M24</f>
        <v>0</v>
      </c>
      <c r="BB24" s="69">
        <f>((M24*T24%)+M24)*D24*J24</f>
        <v>0</v>
      </c>
      <c r="BC24" s="70" t="str">
        <f>SpellNumber(L24,BB24)</f>
        <v>INR Zero Only</v>
      </c>
      <c r="IE24" s="18">
        <v>1.01</v>
      </c>
      <c r="IF24" s="18" t="s">
        <v>32</v>
      </c>
      <c r="IG24" s="18" t="s">
        <v>29</v>
      </c>
      <c r="IH24" s="18">
        <v>123.223</v>
      </c>
      <c r="II24" s="18" t="s">
        <v>30</v>
      </c>
    </row>
    <row r="25" spans="1:243" s="17" customFormat="1" ht="45">
      <c r="A25" s="73">
        <v>6</v>
      </c>
      <c r="B25" s="74" t="s">
        <v>64</v>
      </c>
      <c r="C25" s="53" t="s">
        <v>73</v>
      </c>
      <c r="D25" s="76">
        <v>200</v>
      </c>
      <c r="E25" s="76" t="s">
        <v>77</v>
      </c>
      <c r="F25" s="55">
        <v>0</v>
      </c>
      <c r="G25" s="19"/>
      <c r="H25" s="15"/>
      <c r="I25" s="57" t="s">
        <v>31</v>
      </c>
      <c r="J25" s="54">
        <v>1</v>
      </c>
      <c r="K25" s="16" t="s">
        <v>41</v>
      </c>
      <c r="L25" s="16" t="s">
        <v>7</v>
      </c>
      <c r="M25" s="63"/>
      <c r="N25" s="64"/>
      <c r="O25" s="64"/>
      <c r="P25" s="65"/>
      <c r="Q25" s="64"/>
      <c r="R25" s="64"/>
      <c r="S25" s="65"/>
      <c r="T25" s="66"/>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58"/>
      <c r="BA25" s="68">
        <f>J25*D25*M25</f>
        <v>0</v>
      </c>
      <c r="BB25" s="69">
        <f>((M25*T25%)+M25)*D25*J25</f>
        <v>0</v>
      </c>
      <c r="BC25" s="70" t="str">
        <f>SpellNumber(L25,BB25)</f>
        <v>INR Zero Only</v>
      </c>
      <c r="IE25" s="18">
        <v>1.01</v>
      </c>
      <c r="IF25" s="18" t="s">
        <v>32</v>
      </c>
      <c r="IG25" s="18" t="s">
        <v>29</v>
      </c>
      <c r="IH25" s="18">
        <v>123.223</v>
      </c>
      <c r="II25" s="18" t="s">
        <v>30</v>
      </c>
    </row>
    <row r="26" spans="1:243" s="17" customFormat="1" ht="45">
      <c r="A26" s="73">
        <v>7</v>
      </c>
      <c r="B26" s="74" t="s">
        <v>65</v>
      </c>
      <c r="C26" s="53" t="s">
        <v>74</v>
      </c>
      <c r="D26" s="77">
        <v>100</v>
      </c>
      <c r="E26" s="76" t="s">
        <v>77</v>
      </c>
      <c r="F26" s="55">
        <v>0</v>
      </c>
      <c r="G26" s="19"/>
      <c r="H26" s="15"/>
      <c r="I26" s="57" t="s">
        <v>31</v>
      </c>
      <c r="J26" s="54">
        <v>1</v>
      </c>
      <c r="K26" s="16" t="s">
        <v>41</v>
      </c>
      <c r="L26" s="16" t="s">
        <v>7</v>
      </c>
      <c r="M26" s="63"/>
      <c r="N26" s="64"/>
      <c r="O26" s="64"/>
      <c r="P26" s="65"/>
      <c r="Q26" s="64"/>
      <c r="R26" s="64"/>
      <c r="S26" s="65"/>
      <c r="T26" s="66"/>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58"/>
      <c r="BA26" s="68">
        <f>J26*D26*M26</f>
        <v>0</v>
      </c>
      <c r="BB26" s="69">
        <f>((M26*T26%)+M26)*D26*J26</f>
        <v>0</v>
      </c>
      <c r="BC26" s="70" t="str">
        <f>SpellNumber(L26,BB26)</f>
        <v>INR Zero Only</v>
      </c>
      <c r="IE26" s="18">
        <v>1.01</v>
      </c>
      <c r="IF26" s="18" t="s">
        <v>32</v>
      </c>
      <c r="IG26" s="18" t="s">
        <v>29</v>
      </c>
      <c r="IH26" s="18">
        <v>123.223</v>
      </c>
      <c r="II26" s="18" t="s">
        <v>30</v>
      </c>
    </row>
    <row r="27" spans="1:243" s="17" customFormat="1" ht="30">
      <c r="A27" s="73">
        <v>8</v>
      </c>
      <c r="B27" s="74" t="s">
        <v>66</v>
      </c>
      <c r="C27" s="53" t="s">
        <v>75</v>
      </c>
      <c r="D27" s="76">
        <v>100</v>
      </c>
      <c r="E27" s="76" t="s">
        <v>77</v>
      </c>
      <c r="F27" s="55">
        <v>0</v>
      </c>
      <c r="G27" s="19"/>
      <c r="H27" s="15"/>
      <c r="I27" s="57" t="s">
        <v>31</v>
      </c>
      <c r="J27" s="54">
        <v>1</v>
      </c>
      <c r="K27" s="16" t="s">
        <v>41</v>
      </c>
      <c r="L27" s="16" t="s">
        <v>7</v>
      </c>
      <c r="M27" s="63"/>
      <c r="N27" s="64"/>
      <c r="O27" s="64"/>
      <c r="P27" s="65"/>
      <c r="Q27" s="64"/>
      <c r="R27" s="64"/>
      <c r="S27" s="65"/>
      <c r="T27" s="66"/>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58"/>
      <c r="BA27" s="68">
        <f>J27*D27*M27</f>
        <v>0</v>
      </c>
      <c r="BB27" s="69">
        <f>((M27*T27%)+M27)*D27*J27</f>
        <v>0</v>
      </c>
      <c r="BC27" s="70" t="str">
        <f>SpellNumber(L27,BB27)</f>
        <v>INR Zero Only</v>
      </c>
      <c r="IE27" s="18">
        <v>1.01</v>
      </c>
      <c r="IF27" s="18" t="s">
        <v>32</v>
      </c>
      <c r="IG27" s="18" t="s">
        <v>29</v>
      </c>
      <c r="IH27" s="18">
        <v>123.223</v>
      </c>
      <c r="II27" s="18" t="s">
        <v>30</v>
      </c>
    </row>
    <row r="28" spans="1:243" s="17" customFormat="1" ht="20.25">
      <c r="A28" s="28">
        <v>9</v>
      </c>
      <c r="B28" s="62" t="s">
        <v>51</v>
      </c>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1"/>
      <c r="IE28" s="18"/>
      <c r="IF28" s="18"/>
      <c r="IG28" s="18"/>
      <c r="IH28" s="18"/>
      <c r="II28" s="18"/>
    </row>
    <row r="29" spans="1:243" s="17" customFormat="1" ht="15">
      <c r="A29" s="28">
        <v>10</v>
      </c>
      <c r="B29" s="75" t="s">
        <v>67</v>
      </c>
      <c r="C29" s="53" t="s">
        <v>81</v>
      </c>
      <c r="D29" s="55">
        <v>28</v>
      </c>
      <c r="E29" s="54" t="s">
        <v>30</v>
      </c>
      <c r="F29" s="56">
        <v>0</v>
      </c>
      <c r="G29" s="52"/>
      <c r="H29" s="19"/>
      <c r="I29" s="57" t="s">
        <v>47</v>
      </c>
      <c r="J29" s="54">
        <f>IF(I29="Less(-)",-1,1)</f>
        <v>-1</v>
      </c>
      <c r="K29" s="16" t="s">
        <v>41</v>
      </c>
      <c r="L29" s="16" t="s">
        <v>7</v>
      </c>
      <c r="M29" s="63"/>
      <c r="N29" s="64"/>
      <c r="O29" s="64"/>
      <c r="P29" s="65"/>
      <c r="Q29" s="64"/>
      <c r="R29" s="64"/>
      <c r="S29" s="71"/>
      <c r="T29" s="66"/>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58"/>
      <c r="BA29" s="68">
        <f>J29*D29*M29</f>
        <v>0</v>
      </c>
      <c r="BB29" s="69">
        <f>((M29*T29%)+M29)*D29*J29</f>
        <v>0</v>
      </c>
      <c r="BC29" s="70" t="str">
        <f>SpellNumber(L29,BB29)</f>
        <v>INR Zero Only</v>
      </c>
      <c r="IE29" s="18">
        <v>1.02</v>
      </c>
      <c r="IF29" s="18" t="s">
        <v>33</v>
      </c>
      <c r="IG29" s="18" t="s">
        <v>34</v>
      </c>
      <c r="IH29" s="18">
        <v>213</v>
      </c>
      <c r="II29" s="18" t="s">
        <v>30</v>
      </c>
    </row>
    <row r="30" spans="1:243" s="17" customFormat="1" ht="33" customHeight="1">
      <c r="A30" s="29" t="s">
        <v>37</v>
      </c>
      <c r="B30" s="30"/>
      <c r="C30" s="31"/>
      <c r="D30" s="32"/>
      <c r="E30" s="32"/>
      <c r="F30" s="32"/>
      <c r="G30" s="32"/>
      <c r="H30" s="33"/>
      <c r="I30" s="33"/>
      <c r="J30" s="33"/>
      <c r="K30" s="33"/>
      <c r="L30" s="34"/>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72">
        <f>SUM(BA14:BA29)</f>
        <v>0</v>
      </c>
      <c r="BB30" s="72">
        <f>SUM(BB14:BB29)</f>
        <v>0</v>
      </c>
      <c r="BC30" s="70" t="str">
        <f>SpellNumber($E$2,BB30)</f>
        <v>INR Zero Only</v>
      </c>
      <c r="IE30" s="18">
        <v>4</v>
      </c>
      <c r="IF30" s="18" t="s">
        <v>33</v>
      </c>
      <c r="IG30" s="18" t="s">
        <v>36</v>
      </c>
      <c r="IH30" s="18">
        <v>10</v>
      </c>
      <c r="II30" s="18" t="s">
        <v>30</v>
      </c>
    </row>
    <row r="31" spans="1:243" s="22" customFormat="1" ht="54.75" customHeight="1" hidden="1">
      <c r="A31" s="30" t="s">
        <v>43</v>
      </c>
      <c r="B31" s="35"/>
      <c r="C31" s="20"/>
      <c r="D31" s="36"/>
      <c r="E31" s="37" t="s">
        <v>38</v>
      </c>
      <c r="F31" s="50"/>
      <c r="G31" s="38"/>
      <c r="H31" s="21"/>
      <c r="I31" s="21"/>
      <c r="J31" s="21"/>
      <c r="K31" s="39"/>
      <c r="L31" s="40"/>
      <c r="M31" s="41" t="s">
        <v>39</v>
      </c>
      <c r="O31" s="17"/>
      <c r="P31" s="17"/>
      <c r="Q31" s="17"/>
      <c r="R31" s="17"/>
      <c r="S31" s="17"/>
      <c r="BA31" s="51">
        <f>IF(ISBLANK(F31),0,IF(E31="Excess (+)",ROUND(BA30+(BA30*F31),2),IF(E31="Less (-)",ROUND(BA30+(BA30*F31*(-1)),2),0)))</f>
        <v>0</v>
      </c>
      <c r="BB31" s="42">
        <f>ROUND(BA31,0)</f>
        <v>0</v>
      </c>
      <c r="BC31" s="43" t="str">
        <f>SpellNumber(L31,BB31)</f>
        <v> Zero Only</v>
      </c>
      <c r="IE31" s="23"/>
      <c r="IF31" s="23"/>
      <c r="IG31" s="23"/>
      <c r="IH31" s="23"/>
      <c r="II31" s="23"/>
    </row>
    <row r="32" spans="1:243" s="22" customFormat="1" ht="43.5" customHeight="1">
      <c r="A32" s="29" t="s">
        <v>42</v>
      </c>
      <c r="B32" s="29"/>
      <c r="C32" s="81" t="str">
        <f>SpellNumber($E$2,BB30)</f>
        <v>INR Zero Only</v>
      </c>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3"/>
      <c r="IE32" s="23"/>
      <c r="IF32" s="23"/>
      <c r="IG32" s="23"/>
      <c r="IH32" s="23"/>
      <c r="II32" s="23"/>
    </row>
    <row r="33" spans="3:243" s="12" customFormat="1" ht="15">
      <c r="C33" s="24"/>
      <c r="D33" s="24"/>
      <c r="E33" s="24"/>
      <c r="F33" s="24"/>
      <c r="G33" s="24"/>
      <c r="H33" s="24"/>
      <c r="I33" s="24"/>
      <c r="J33" s="24"/>
      <c r="K33" s="24"/>
      <c r="L33" s="24"/>
      <c r="M33" s="24"/>
      <c r="O33" s="24"/>
      <c r="BA33" s="24"/>
      <c r="BC33" s="24"/>
      <c r="IE33" s="13"/>
      <c r="IF33" s="13"/>
      <c r="IG33" s="13"/>
      <c r="IH33" s="13"/>
      <c r="II33" s="13"/>
    </row>
  </sheetData>
  <sheetProtection password="EEC8" sheet="1" selectLockedCells="1"/>
  <mergeCells count="8">
    <mergeCell ref="A9:BC9"/>
    <mergeCell ref="C32:BC32"/>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1">
      <formula1>IF(ISBLANK(F31),$A$3:$C$3,$B$3:$C$3)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1">
      <formula1>0</formula1>
      <formula2>IF(E31&lt;&gt;"Select",99.9,0)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1">
      <formula1>IF(E31&lt;&gt;"Select",0,-1)</formula1>
      <formula2>IF(E31&lt;&gt;"Select",99.99,-1)</formula2>
    </dataValidation>
    <dataValidation allowBlank="1" showInputMessage="1" showErrorMessage="1" promptTitle="Addition / Deduction" prompt="Please Choose the correct One" sqref="J29 J15:J17 J19 J21:J22 J24:J27"/>
    <dataValidation type="list" showInputMessage="1" showErrorMessage="1" sqref="I29 I15:I17 I19 I21:I22 I24:I27">
      <formula1>"Excess(+), Less(-)"</formula1>
    </dataValidation>
    <dataValidation allowBlank="1" showInputMessage="1" showErrorMessage="1" promptTitle="Itemcode/Make" prompt="Please enter text" sqref="C29 C15:C17 C19 C21:C22 C24:C27"/>
    <dataValidation type="decimal" allowBlank="1" showInputMessage="1" showErrorMessage="1" promptTitle="Rate Entry" prompt="Please enter the Other Taxes2 in Rupees for this item. " errorTitle="Invaid Entry" error="Only Numeric Values are allowed. " sqref="N29:O29 N15:O17 N19:O19 N21:O22 N24:O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29 Q15:Q17 Q19 Q21:Q22 Q24:Q2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29:H29 G15:H17 G19:H19 G21:H22 G24:H27">
      <formula1>0</formula1>
      <formula2>999999999999999</formula2>
    </dataValidation>
    <dataValidation allowBlank="1" showInputMessage="1" showErrorMessage="1" promptTitle="Units" prompt="Please enter Units in text" sqref="E29 E15:E17 E19 E21:E22 E24:E27"/>
    <dataValidation type="decimal" allowBlank="1" showInputMessage="1" showErrorMessage="1" promptTitle="Quantity" prompt="Please enter the Quantity for this item. " errorTitle="Invalid Entry" error="Only Numeric Values are allowed. " sqref="F29 D29 F24:F27 F15:F17 D15:D17 D19 F19 F21:F22 D21:D22 D24:D27">
      <formula1>0</formula1>
      <formula2>999999999999999</formula2>
    </dataValidation>
    <dataValidation type="list" allowBlank="1" showInputMessage="1" showErrorMessage="1" sqref="K29 K15:K17 K19 K21:K22 K24:K27">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29 M15:M17 M19 M21:M22 M24:M27">
      <formula1>0</formula1>
      <formula2>999999999999999</formula2>
    </dataValidation>
    <dataValidation type="decimal" allowBlank="1" showInputMessage="1" showErrorMessage="1" promptTitle="Rate Entry" prompt="Please enter TAX in %" errorTitle="Invaid Entry" error="Only Numeric Values are allowed. " sqref="S29">
      <formula1>0</formula1>
      <formula2>999999999999999</formula2>
    </dataValidation>
    <dataValidation type="textLength" operator="lessThan" allowBlank="1" showInputMessage="1" showErrorMessage="1" promptTitle="Rate Entry" prompt="Please enter TAX Name in Text" errorTitle="Invaid Entry" error="Only Text Values are allowed. " sqref="R29 R15:R17 R19 R21:R22 R24:R27">
      <formula1>250</formula1>
    </dataValidation>
    <dataValidation type="list" allowBlank="1" showInputMessage="1" showErrorMessage="1" sqref="L26 L27 L28 L13 L14 L15 L16 L17 L18 L19 L20 L21 L22 L23 L24 L25 L29">
      <formula1>"INR"</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allowBlank="1" showInputMessage="1" showErrorMessage="1" errorTitle="Invalid Entry" error="Only Numeric Values are allowed. " sqref="A13:A29">
      <formula1>0</formula1>
      <formula2>999999999999999</formula2>
    </dataValidation>
    <dataValidation allowBlank="1" showInputMessage="1" showErrorMessage="1" promptTitle="Item Description" prompt="Please enter Item Description in text" sqref="B20:B24"/>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1" t="s">
        <v>3</v>
      </c>
      <c r="F6" s="91"/>
      <c r="G6" s="91"/>
      <c r="H6" s="91"/>
      <c r="I6" s="91"/>
      <c r="J6" s="91"/>
      <c r="K6" s="91"/>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vinay kumar</cp:lastModifiedBy>
  <cp:lastPrinted>2014-12-11T06:40:55Z</cp:lastPrinted>
  <dcterms:created xsi:type="dcterms:W3CDTF">2009-01-30T06:42:42Z</dcterms:created>
  <dcterms:modified xsi:type="dcterms:W3CDTF">2020-03-09T14:08:56Z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