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<sst xmlns="http://schemas.openxmlformats.org/spreadsheetml/2006/main" count="921" uniqueCount="219">
  <si>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</si>
  <si>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</si>
  <si>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</si>
  <si>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</si>
  <si>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</si>
  <si>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</si>
  <si>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</si>
  <si>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</si>
  <si>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</si>
  <si>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</si>
  <si>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</si>
  <si>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</si>
  <si>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</si>
  <si>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</si>
  <si>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</si>
  <si>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</si>
  <si>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</si>
  <si>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</si>
  <si>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</si>
  <si>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</si>
  <si>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</si>
  <si>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</si>
  <si>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</si>
  <si>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</si>
  <si>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</si>
  <si>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</si>
  <si>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</si>
  <si>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</si>
  <si>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</si>
  <si>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</si>
  <si>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</si>
  <si>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</si>
  <si>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</si>
  <si>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</si>
  <si>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</si>
  <si>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</si>
  <si>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</si>
  <si>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</si>
  <si>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</si>
  <si>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</si>
  <si>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</si>
  <si>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</si>
  <si>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</si>
  <si>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</si>
  <si>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</si>
  <si>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</si>
  <si>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</si>
  <si>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</si>
  <si>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</si>
  <si>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</si>
  <si>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</si>
  <si>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</si>
  <si>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</si>
  <si>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</si>
  <si>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</si>
  <si>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</si>
  <si>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</si>
  <si>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</si>
  <si>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</si>
  <si>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</si>
  <si>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</si>
  <si>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Thermo-Mechanically Treated bars of grade Fe-500D or more.</t>
  </si>
  <si>
    <t>Cement mortar 1:4 (1 cement :4 coarse sand)</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</si>
  <si>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</si>
  <si>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</si>
  <si>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</si>
  <si>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</si>
  <si>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</si>
  <si>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</si>
  <si>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250x16 mm</t>
  </si>
  <si>
    <t>200x10 mm</t>
  </si>
  <si>
    <t>150x10 mm</t>
  </si>
  <si>
    <t>100x10 mm</t>
  </si>
  <si>
    <t>125 mm</t>
  </si>
  <si>
    <t>100 mm</t>
  </si>
  <si>
    <t>Twin rubber stopper</t>
  </si>
  <si>
    <t>Extruded section profile size 48x40 mm</t>
  </si>
  <si>
    <t>Structural steel work riveted, bolted or welded in built up sections, trusses and framed work, including cutting, hoisting, fixing in position and applying a priming coat of approved steel primer all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</si>
  <si>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</si>
  <si>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</si>
  <si>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Extra for providing and fixing of 8 mm to 9 mm thick ceramic glazed wall tiles instead of 5 mm thick ceramic glazed wall tiles</t>
  </si>
  <si>
    <t>Extra for providing and fixing Vitrified floor tiles 60x60 cm size in double charge instead of ordinary Vitrified floor tiles 60x60 cm size</t>
  </si>
  <si>
    <t>1:3 (1 cement : 3 fine sand)</t>
  </si>
  <si>
    <t>Two or more coats on new work</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</si>
  <si>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</si>
  <si>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</si>
  <si>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</si>
  <si>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</si>
  <si>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</si>
  <si>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</si>
  <si>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</si>
  <si>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</si>
  <si>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</si>
  <si>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</si>
  <si>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Of area 3 sq. metres and below</t>
  </si>
  <si>
    <t>Dismantling old plaster or skirting raking out joints and cleaning the surface for plaster including disposal of rubbish to the dumping ground within 50 metres lead.</t>
  </si>
  <si>
    <t>White Vitreous china Orissa pattern W.C. pan of size 580x440 mm with integral type foot rests</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</si>
  <si>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</si>
  <si>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</si>
  <si>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Centrifugally cast (spun) iron socket &amp; spigot (S&amp;S) pipe as per IS: 3989</t>
  </si>
  <si>
    <t>Sand cast iron S&amp;S as per IS : 3989</t>
  </si>
  <si>
    <t>Sand cast iron S&amp;S as per IS - 3989</t>
  </si>
  <si>
    <t>Sand cast iron S&amp;S as per IS: 3989</t>
  </si>
  <si>
    <t>15 mm nominal bore</t>
  </si>
  <si>
    <t>20 mm nominal bore</t>
  </si>
  <si>
    <t>15mm nominal bore</t>
  </si>
  <si>
    <t>Providing and fixing C.P. Brass extension nipple (size 15mmx50mm) of approved make and quality as per direction of Engineer-in-charge.</t>
  </si>
  <si>
    <t>With common burnt clay F.P.S. (non modular) bricks</t>
  </si>
  <si>
    <t>Making chases up to 7.5x7.5 cm in walls including making good and finishing with matching surface after housing G.I. pipe etc.</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</si>
  <si>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</si>
  <si>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</si>
  <si>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</si>
  <si>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kg</t>
  </si>
  <si>
    <t>Sqm</t>
  </si>
  <si>
    <t>Each</t>
  </si>
  <si>
    <t>Contract No:  26/C/D3/2019-20/01</t>
  </si>
  <si>
    <t>Name of Work: Setting right of house nos. 252</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</si>
  <si>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</si>
  <si>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</si>
  <si>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</si>
  <si>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Steel reinforcement for R.C.C. work including straightening, cutting, bending, placing in position and binding all complete upto plinth level.</t>
  </si>
  <si>
    <t>MASONRY WORK</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</si>
  <si>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</si>
  <si>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</si>
  <si>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</si>
  <si>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</si>
  <si>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</si>
  <si>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</si>
  <si>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</si>
  <si>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</si>
  <si>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</si>
  <si>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</si>
  <si>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</si>
  <si>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</si>
  <si>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</si>
  <si>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</si>
  <si>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</si>
  <si>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</si>
  <si>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</si>
  <si>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</si>
  <si>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</si>
  <si>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</si>
  <si>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</si>
  <si>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</si>
  <si>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</si>
  <si>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</si>
  <si>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</si>
  <si>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</si>
  <si>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</si>
  <si>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</si>
  <si>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</si>
  <si>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</si>
  <si>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</si>
  <si>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</si>
  <si>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</si>
  <si>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</si>
  <si>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</si>
  <si>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</si>
  <si>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</si>
  <si>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</si>
  <si>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</si>
  <si>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</si>
  <si>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</si>
  <si>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</si>
  <si>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FINISHING</t>
  </si>
  <si>
    <t>12 mm cement plaster of mix :</t>
  </si>
  <si>
    <t>20 mm cement plaster of mix :</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</si>
  <si>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</si>
  <si>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</si>
  <si>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</si>
  <si>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</si>
  <si>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</si>
  <si>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(one or more coats)</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</si>
  <si>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</si>
  <si>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</si>
  <si>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</si>
  <si>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</si>
  <si>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</si>
  <si>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</si>
  <si>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</si>
  <si>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</si>
  <si>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</si>
  <si>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</si>
  <si>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</si>
  <si>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</si>
  <si>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Providing and fixing wash basin with C.I. brackets, 15 mm C.P. brass pillar taps, 32 mm C.P. brass waste of standard pattern, including painting of fittings and brackets, cutting and making good the walls wherever require:</t>
  </si>
  <si>
    <t>Providing and fixing CP Brass 32mm size Bottle Trap of approved quality &amp; make and as per the direction of Engineer-in-charge.</t>
  </si>
  <si>
    <t>Providing and fixing P.V.C. waste pipe for sink or wash basin including P.V.C. waste fittings complete.</t>
  </si>
  <si>
    <t>Flexible pipe</t>
  </si>
  <si>
    <t>40 mm dia</t>
  </si>
  <si>
    <t>Providing and fixing soil, waste and vent pipes :</t>
  </si>
  <si>
    <t>100 mm dia</t>
  </si>
  <si>
    <t>Providing and fixing plain bend of required degree.</t>
  </si>
  <si>
    <t>Providing and fixing single equal plain junction of required degree with access door, insertion rubber washer 3 mm thick, bolts and nuts complete.</t>
  </si>
  <si>
    <t>100x100x100 mm</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</si>
  <si>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</si>
  <si>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</si>
  <si>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</si>
  <si>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</si>
  <si>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WATER SUPPLY</t>
  </si>
  <si>
    <t>Providing and fixing G.I. pipes complete with G.I. fittings and clamps, i/c cutting and making good the walls etc. Internal work - Exposed on wall</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</si>
  <si>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</si>
  <si>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</si>
  <si>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</si>
  <si>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</si>
  <si>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Providing and fixing uplasticised PVC connection pipe with brass unions :</t>
  </si>
  <si>
    <t>45 cm length</t>
  </si>
  <si>
    <t>Providing and fixing C.P. brass bib cock of approved quality conforming to IS:8931 :</t>
  </si>
  <si>
    <t>Providing and fixing C.P. brass long body bib cock of approved quality conforming to IS standards and weighing not less than 690 gms.</t>
  </si>
  <si>
    <t>Providing and fixing C.P. brass angle valve for basin mixer and geyser points of approved quality conforming to IS:8931</t>
  </si>
  <si>
    <t>Cutting holes up to 30x30 cm in walls including making good the same:</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</si>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</sst>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7" fillId="0" borderId="16" xfId="0" applyFont="1" applyFill="1" applyBorder="1" applyAlignment="1">
      <alignment horizontal="left" vertical="top"/>
    </xf>
    <xf numFmtId="0" fontId="57" fillId="0" borderId="16"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7" xfId="59" applyNumberFormat="1" applyFont="1" applyFill="1" applyBorder="1" applyAlignment="1">
      <alignment vertical="top" wrapText="1"/>
      <protection/>
    </xf>
    <xf numFmtId="2" fontId="7" fillId="0" borderId="18" xfId="56" applyNumberFormat="1" applyFont="1" applyFill="1" applyBorder="1" applyAlignment="1" applyProtection="1">
      <alignment horizontal="right" vertical="top"/>
      <protection locked="0"/>
    </xf>
    <xf numFmtId="2" fontId="4" fillId="0" borderId="18" xfId="59" applyNumberFormat="1" applyFont="1" applyFill="1" applyBorder="1" applyAlignment="1">
      <alignment horizontal="right" vertical="top"/>
      <protection/>
    </xf>
    <xf numFmtId="2" fontId="4" fillId="0" borderId="18" xfId="56" applyNumberFormat="1" applyFont="1" applyFill="1" applyBorder="1" applyAlignment="1">
      <alignment horizontal="right" vertical="top"/>
      <protection/>
    </xf>
    <xf numFmtId="2" fontId="7" fillId="33" borderId="18" xfId="56" applyNumberFormat="1" applyFont="1" applyFill="1" applyBorder="1" applyAlignment="1" applyProtection="1">
      <alignment horizontal="right" vertical="top"/>
      <protection locked="0"/>
    </xf>
    <xf numFmtId="0" fontId="7" fillId="0" borderId="18"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2" fontId="14" fillId="0" borderId="17"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57" fillId="0" borderId="18" xfId="0" applyFont="1" applyFill="1" applyBorder="1" applyAlignment="1">
      <alignment horizontal="left" vertical="top"/>
    </xf>
    <xf numFmtId="0" fontId="4" fillId="0" borderId="22" xfId="59" applyNumberFormat="1" applyFont="1" applyFill="1" applyBorder="1" applyAlignment="1">
      <alignment vertical="top"/>
      <protection/>
    </xf>
    <xf numFmtId="0" fontId="14" fillId="0" borderId="23" xfId="59" applyNumberFormat="1" applyFont="1" applyFill="1" applyBorder="1" applyAlignment="1">
      <alignment vertical="top"/>
      <protection/>
    </xf>
    <xf numFmtId="0" fontId="4" fillId="0" borderId="23" xfId="59" applyNumberFormat="1" applyFont="1" applyFill="1" applyBorder="1" applyAlignment="1">
      <alignment vertical="top"/>
      <protection/>
    </xf>
    <xf numFmtId="2" fontId="7" fillId="34" borderId="18" xfId="56" applyNumberFormat="1" applyFont="1" applyFill="1" applyBorder="1" applyAlignment="1" applyProtection="1">
      <alignment horizontal="right" vertical="top"/>
      <protection locked="0"/>
    </xf>
    <xf numFmtId="2" fontId="7" fillId="34" borderId="18" xfId="56" applyNumberFormat="1" applyFont="1" applyFill="1" applyBorder="1" applyAlignment="1" applyProtection="1">
      <alignment horizontal="right" vertical="top" wrapText="1"/>
      <protection locked="0"/>
    </xf>
    <xf numFmtId="2" fontId="7" fillId="0" borderId="16" xfId="59" applyNumberFormat="1" applyFont="1" applyFill="1" applyBorder="1" applyAlignment="1">
      <alignment horizontal="right" vertical="top"/>
      <protection/>
    </xf>
    <xf numFmtId="2" fontId="7" fillId="0" borderId="24" xfId="58"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7" fillId="0" borderId="16" xfId="58"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18" xfId="59" applyNumberFormat="1" applyFont="1" applyFill="1" applyBorder="1" applyAlignment="1">
      <alignment horizontal="left" vertical="top" wrapText="1"/>
      <protection/>
    </xf>
    <xf numFmtId="2" fontId="57" fillId="0" borderId="16" xfId="0" applyNumberFormat="1" applyFont="1" applyFill="1" applyBorder="1" applyAlignment="1">
      <alignment horizontal="left" vertical="top"/>
    </xf>
    <xf numFmtId="0" fontId="57" fillId="0" borderId="16" xfId="0" applyFont="1" applyFill="1" applyBorder="1" applyAlignment="1">
      <alignment horizontal="justify" vertical="top" wrapText="1"/>
    </xf>
    <xf numFmtId="0" fontId="57" fillId="0" borderId="16" xfId="0" applyFont="1" applyFill="1" applyBorder="1" applyAlignment="1">
      <alignment vertical="top"/>
    </xf>
    <xf numFmtId="0" fontId="57" fillId="0" borderId="16" xfId="0" applyFont="1" applyFill="1" applyBorder="1" applyAlignment="1">
      <alignment vertical="top" wrapText="1"/>
    </xf>
    <xf numFmtId="2" fontId="57" fillId="0" borderId="16" xfId="0" applyNumberFormat="1" applyFont="1" applyFill="1" applyBorder="1" applyAlignment="1">
      <alignmen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6" xfId="56" applyNumberFormat="1" applyFont="1" applyFill="1" applyBorder="1" applyAlignment="1" applyProtection="1">
      <alignment horizontal="center" vertical="top"/>
      <protection/>
    </xf>
    <xf numFmtId="0" fontId="7" fillId="34" borderId="16"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6"/>
  <sheetViews>
    <sheetView showGridLines="0" view="pageBreakPreview" zoomScale="120" zoomScaleNormal="85" zoomScaleSheetLayoutView="120" zoomScalePageLayoutView="0" workbookViewId="0" topLeftCell="A185">
      <selection activeCell="A194" sqref="A194"/>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116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115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2" customHeight="1">
      <c r="A8" s="11" t="s">
        <v>39</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7" t="s">
        <v>55</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3">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7</v>
      </c>
      <c r="BB12" s="50">
        <v>54</v>
      </c>
      <c r="BC12" s="16">
        <v>8</v>
      </c>
      <c r="IE12" s="18"/>
      <c r="IF12" s="18"/>
      <c r="IG12" s="18"/>
      <c r="IH12" s="18"/>
      <c r="II12" s="18"/>
    </row>
    <row r="13" spans="1:243" s="22" customFormat="1" ht="24.75" customHeight="1">
      <c r="A13" s="37">
        <v>1</v>
      </c>
      <c r="B13" s="69" t="s">
        <v>47</v>
      </c>
      <c r="C13" s="38"/>
      <c r="D13" s="78"/>
      <c r="E13" s="78"/>
      <c r="F13" s="78"/>
      <c r="G13" s="78"/>
      <c r="H13" s="78"/>
      <c r="I13" s="78"/>
      <c r="J13" s="78"/>
      <c r="K13" s="78"/>
      <c r="L13" s="78"/>
      <c r="M13" s="7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IA13" s="22">
        <v>1</v>
      </c>
      <c r="IB13" s="22" t="s">
        <v>47</v>
      </c>
      <c r="IE13" s="23"/>
      <c r="IF13" s="23"/>
      <c r="IG13" s="23"/>
      <c r="IH13" s="23"/>
      <c r="II13" s="23"/>
    </row>
    <row r="14" spans="1:243" s="22" customFormat="1" ht="65.25" customHeight="1">
      <c r="A14" s="37">
        <v>1.01</v>
      </c>
      <c r="B14" s="69" t="s">
        <v>117</v>
      </c>
      <c r="C14" s="38"/>
      <c r="D14" s="78"/>
      <c r="E14" s="78"/>
      <c r="F14" s="78"/>
      <c r="G14" s="78"/>
      <c r="H14" s="78"/>
      <c r="I14" s="78"/>
      <c r="J14" s="78"/>
      <c r="K14" s="78"/>
      <c r="L14" s="78"/>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IA14" s="22">
        <v>1.01</v>
      </c>
      <c r="IB14" s="39" t="s">
        <v>117</v>
      </c>
      <c r="IE14" s="23"/>
      <c r="IF14" s="23"/>
      <c r="IG14" s="23"/>
      <c r="IH14" s="23"/>
      <c r="II14" s="23"/>
    </row>
    <row r="15" spans="1:243" s="22" customFormat="1" ht="29.25" customHeight="1">
      <c r="A15" s="37">
        <v>1.02</v>
      </c>
      <c r="B15" s="69" t="s">
        <v>57</v>
      </c>
      <c r="C15" s="38"/>
      <c r="D15" s="70">
        <v>0.45</v>
      </c>
      <c r="E15" s="71" t="s">
        <v>46</v>
      </c>
      <c r="F15" s="72">
        <v>5952.3</v>
      </c>
      <c r="G15" s="51"/>
      <c r="H15" s="45"/>
      <c r="I15" s="46" t="s">
        <v>33</v>
      </c>
      <c r="J15" s="47">
        <f>IF(I15="Less(-)",-1,1)</f>
        <v>1</v>
      </c>
      <c r="K15" s="45" t="s">
        <v>34</v>
      </c>
      <c r="L15" s="45" t="s">
        <v>4</v>
      </c>
      <c r="M15" s="48"/>
      <c r="N15" s="60"/>
      <c r="O15" s="60"/>
      <c r="P15" s="61"/>
      <c r="Q15" s="60"/>
      <c r="R15" s="60"/>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6">
        <f>total_amount_ba($B$2,$D$2,D15,F15,J15,K15,M15)</f>
        <v>2678.54</v>
      </c>
      <c r="BB15" s="63">
        <f>BA15+SUM(N15:AZ15)</f>
        <v>2678.54</v>
      </c>
      <c r="BC15" s="67" t="str">
        <f>SpellNumber(L15,BB15)</f>
        <v>INR  Two Thousand Six Hundred &amp; Seventy Eight  and Paise Fifty Four Only</v>
      </c>
      <c r="IA15" s="22">
        <v>1.02</v>
      </c>
      <c r="IB15" s="22" t="s">
        <v>57</v>
      </c>
      <c r="ID15" s="22">
        <v>0.45</v>
      </c>
      <c r="IE15" s="23" t="s">
        <v>46</v>
      </c>
      <c r="IF15" s="23"/>
      <c r="IG15" s="23"/>
      <c r="IH15" s="23"/>
      <c r="II15" s="23"/>
    </row>
    <row r="16" spans="1:243" s="22" customFormat="1" ht="19.5" customHeight="1">
      <c r="A16" s="37">
        <v>2</v>
      </c>
      <c r="B16" s="69" t="s">
        <v>118</v>
      </c>
      <c r="C16" s="38"/>
      <c r="D16" s="78"/>
      <c r="E16" s="78"/>
      <c r="F16" s="78"/>
      <c r="G16" s="78"/>
      <c r="H16" s="78"/>
      <c r="I16" s="78"/>
      <c r="J16" s="78"/>
      <c r="K16" s="78"/>
      <c r="L16" s="78"/>
      <c r="M16" s="78"/>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IA16" s="22">
        <v>2</v>
      </c>
      <c r="IB16" s="22" t="s">
        <v>118</v>
      </c>
      <c r="IE16" s="23"/>
      <c r="IF16" s="23"/>
      <c r="IG16" s="23"/>
      <c r="IH16" s="23"/>
      <c r="II16" s="23"/>
    </row>
    <row r="17" spans="1:243" s="22" customFormat="1" ht="30" customHeight="1">
      <c r="A17" s="37">
        <v>2.01</v>
      </c>
      <c r="B17" s="69" t="s">
        <v>59</v>
      </c>
      <c r="C17" s="38"/>
      <c r="D17" s="70">
        <v>0.32</v>
      </c>
      <c r="E17" s="71" t="s">
        <v>46</v>
      </c>
      <c r="F17" s="70">
        <v>8560.98</v>
      </c>
      <c r="G17" s="51"/>
      <c r="H17" s="45"/>
      <c r="I17" s="46" t="s">
        <v>33</v>
      </c>
      <c r="J17" s="47">
        <f aca="true" t="shared" si="0" ref="J17:J78">IF(I17="Less(-)",-1,1)</f>
        <v>1</v>
      </c>
      <c r="K17" s="45" t="s">
        <v>34</v>
      </c>
      <c r="L17" s="45" t="s">
        <v>4</v>
      </c>
      <c r="M17" s="48"/>
      <c r="N17" s="60"/>
      <c r="O17" s="60"/>
      <c r="P17" s="61"/>
      <c r="Q17" s="60"/>
      <c r="R17" s="60"/>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6">
        <f aca="true" t="shared" si="1" ref="BA17:BA78">total_amount_ba($B$2,$D$2,D17,F17,J17,K17,M17)</f>
        <v>2739.51</v>
      </c>
      <c r="BB17" s="63">
        <f aca="true" t="shared" si="2" ref="BB17:BB78">BA17+SUM(N17:AZ17)</f>
        <v>2739.51</v>
      </c>
      <c r="BC17" s="67" t="str">
        <f aca="true" t="shared" si="3" ref="BC17:BC78">SpellNumber(L17,BB17)</f>
        <v>INR  Two Thousand Seven Hundred &amp; Thirty Nine  and Paise Fifty One Only</v>
      </c>
      <c r="IA17" s="22">
        <v>2.01</v>
      </c>
      <c r="IB17" s="22" t="s">
        <v>59</v>
      </c>
      <c r="ID17" s="22">
        <v>0.32</v>
      </c>
      <c r="IE17" s="23" t="s">
        <v>46</v>
      </c>
      <c r="IF17" s="23"/>
      <c r="IG17" s="23"/>
      <c r="IH17" s="23"/>
      <c r="II17" s="23"/>
    </row>
    <row r="18" spans="1:243" s="22" customFormat="1" ht="32.25" customHeight="1">
      <c r="A18" s="37">
        <v>2.02</v>
      </c>
      <c r="B18" s="69" t="s">
        <v>119</v>
      </c>
      <c r="C18" s="38"/>
      <c r="D18" s="78"/>
      <c r="E18" s="78"/>
      <c r="F18" s="78"/>
      <c r="G18" s="78"/>
      <c r="H18" s="78"/>
      <c r="I18" s="78"/>
      <c r="J18" s="78"/>
      <c r="K18" s="78"/>
      <c r="L18" s="78"/>
      <c r="M18" s="78"/>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IA18" s="22">
        <v>2.02</v>
      </c>
      <c r="IB18" s="22" t="s">
        <v>119</v>
      </c>
      <c r="IE18" s="23"/>
      <c r="IF18" s="23"/>
      <c r="IG18" s="23"/>
      <c r="IH18" s="23"/>
      <c r="II18" s="23"/>
    </row>
    <row r="19" spans="1:243" s="22" customFormat="1" ht="30" customHeight="1">
      <c r="A19" s="37">
        <v>2.03</v>
      </c>
      <c r="B19" s="69" t="s">
        <v>60</v>
      </c>
      <c r="C19" s="38"/>
      <c r="D19" s="70">
        <v>3.2</v>
      </c>
      <c r="E19" s="71" t="s">
        <v>43</v>
      </c>
      <c r="F19" s="70">
        <v>607.67</v>
      </c>
      <c r="G19" s="51"/>
      <c r="H19" s="45"/>
      <c r="I19" s="46" t="s">
        <v>33</v>
      </c>
      <c r="J19" s="47">
        <f t="shared" si="0"/>
        <v>1</v>
      </c>
      <c r="K19" s="45" t="s">
        <v>34</v>
      </c>
      <c r="L19" s="45" t="s">
        <v>4</v>
      </c>
      <c r="M19" s="48"/>
      <c r="N19" s="60"/>
      <c r="O19" s="60"/>
      <c r="P19" s="61"/>
      <c r="Q19" s="60"/>
      <c r="R19" s="60"/>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6">
        <f t="shared" si="1"/>
        <v>1944.54</v>
      </c>
      <c r="BB19" s="63">
        <f t="shared" si="2"/>
        <v>1944.54</v>
      </c>
      <c r="BC19" s="67" t="str">
        <f t="shared" si="3"/>
        <v>INR  One Thousand Nine Hundred &amp; Forty Four  and Paise Fifty Four Only</v>
      </c>
      <c r="IA19" s="22">
        <v>2.03</v>
      </c>
      <c r="IB19" s="22" t="s">
        <v>60</v>
      </c>
      <c r="ID19" s="22">
        <v>3.2</v>
      </c>
      <c r="IE19" s="23" t="s">
        <v>43</v>
      </c>
      <c r="IF19" s="23"/>
      <c r="IG19" s="23"/>
      <c r="IH19" s="23"/>
      <c r="II19" s="23"/>
    </row>
    <row r="20" spans="1:243" s="22" customFormat="1" ht="30" customHeight="1">
      <c r="A20" s="37">
        <v>2.04</v>
      </c>
      <c r="B20" s="69" t="s">
        <v>120</v>
      </c>
      <c r="C20" s="38"/>
      <c r="D20" s="78"/>
      <c r="E20" s="78"/>
      <c r="F20" s="78"/>
      <c r="G20" s="78"/>
      <c r="H20" s="78"/>
      <c r="I20" s="78"/>
      <c r="J20" s="78"/>
      <c r="K20" s="78"/>
      <c r="L20" s="78"/>
      <c r="M20" s="78"/>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IA20" s="22">
        <v>2.04</v>
      </c>
      <c r="IB20" s="22" t="s">
        <v>120</v>
      </c>
      <c r="IE20" s="23"/>
      <c r="IF20" s="23"/>
      <c r="IG20" s="23"/>
      <c r="IH20" s="23"/>
      <c r="II20" s="23"/>
    </row>
    <row r="21" spans="1:243" s="22" customFormat="1" ht="30" customHeight="1">
      <c r="A21" s="37">
        <v>2.05</v>
      </c>
      <c r="B21" s="69" t="s">
        <v>61</v>
      </c>
      <c r="C21" s="38"/>
      <c r="D21" s="70">
        <v>24</v>
      </c>
      <c r="E21" s="71" t="s">
        <v>112</v>
      </c>
      <c r="F21" s="70">
        <v>73.21</v>
      </c>
      <c r="G21" s="51"/>
      <c r="H21" s="45"/>
      <c r="I21" s="46" t="s">
        <v>33</v>
      </c>
      <c r="J21" s="47">
        <f t="shared" si="0"/>
        <v>1</v>
      </c>
      <c r="K21" s="45" t="s">
        <v>34</v>
      </c>
      <c r="L21" s="45" t="s">
        <v>4</v>
      </c>
      <c r="M21" s="48"/>
      <c r="N21" s="60"/>
      <c r="O21" s="60"/>
      <c r="P21" s="61"/>
      <c r="Q21" s="60"/>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6">
        <f t="shared" si="1"/>
        <v>1757.04</v>
      </c>
      <c r="BB21" s="63">
        <f t="shared" si="2"/>
        <v>1757.04</v>
      </c>
      <c r="BC21" s="67" t="str">
        <f t="shared" si="3"/>
        <v>INR  One Thousand Seven Hundred &amp; Fifty Seven  and Paise Four Only</v>
      </c>
      <c r="IA21" s="22">
        <v>2.05</v>
      </c>
      <c r="IB21" s="22" t="s">
        <v>61</v>
      </c>
      <c r="ID21" s="22">
        <v>24</v>
      </c>
      <c r="IE21" s="23" t="s">
        <v>112</v>
      </c>
      <c r="IF21" s="23"/>
      <c r="IG21" s="23"/>
      <c r="IH21" s="23"/>
      <c r="II21" s="23"/>
    </row>
    <row r="22" spans="1:243" s="22" customFormat="1" ht="19.5" customHeight="1">
      <c r="A22" s="37">
        <v>3</v>
      </c>
      <c r="B22" s="69" t="s">
        <v>121</v>
      </c>
      <c r="C22" s="38"/>
      <c r="D22" s="78"/>
      <c r="E22" s="78"/>
      <c r="F22" s="78"/>
      <c r="G22" s="78"/>
      <c r="H22" s="78"/>
      <c r="I22" s="78"/>
      <c r="J22" s="78"/>
      <c r="K22" s="78"/>
      <c r="L22" s="78"/>
      <c r="M22" s="78"/>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IA22" s="22">
        <v>3</v>
      </c>
      <c r="IB22" s="22" t="s">
        <v>121</v>
      </c>
      <c r="IE22" s="23"/>
      <c r="IF22" s="23"/>
      <c r="IG22" s="23"/>
      <c r="IH22" s="23"/>
      <c r="II22" s="23"/>
    </row>
    <row r="23" spans="1:243" s="22" customFormat="1" ht="67.5" customHeight="1">
      <c r="A23" s="37">
        <v>3.01</v>
      </c>
      <c r="B23" s="69" t="s">
        <v>122</v>
      </c>
      <c r="C23" s="38"/>
      <c r="D23" s="78"/>
      <c r="E23" s="78"/>
      <c r="F23" s="78"/>
      <c r="G23" s="78"/>
      <c r="H23" s="78"/>
      <c r="I23" s="78"/>
      <c r="J23" s="78"/>
      <c r="K23" s="78"/>
      <c r="L23" s="78"/>
      <c r="M23" s="78"/>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A23" s="22">
        <v>3.01</v>
      </c>
      <c r="IB23" s="22" t="s">
        <v>122</v>
      </c>
      <c r="IE23" s="23"/>
      <c r="IF23" s="23"/>
      <c r="IG23" s="23"/>
      <c r="IH23" s="23"/>
      <c r="II23" s="23"/>
    </row>
    <row r="24" spans="1:243" s="22" customFormat="1" ht="30" customHeight="1">
      <c r="A24" s="37">
        <v>3.02</v>
      </c>
      <c r="B24" s="69" t="s">
        <v>62</v>
      </c>
      <c r="C24" s="38"/>
      <c r="D24" s="70">
        <v>2.5</v>
      </c>
      <c r="E24" s="71" t="s">
        <v>43</v>
      </c>
      <c r="F24" s="70">
        <v>817.27</v>
      </c>
      <c r="G24" s="51"/>
      <c r="H24" s="45"/>
      <c r="I24" s="46" t="s">
        <v>33</v>
      </c>
      <c r="J24" s="47">
        <f t="shared" si="0"/>
        <v>1</v>
      </c>
      <c r="K24" s="45" t="s">
        <v>34</v>
      </c>
      <c r="L24" s="45" t="s">
        <v>4</v>
      </c>
      <c r="M24" s="48"/>
      <c r="N24" s="60"/>
      <c r="O24" s="60"/>
      <c r="P24" s="61"/>
      <c r="Q24" s="60"/>
      <c r="R24" s="60"/>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6">
        <f t="shared" si="1"/>
        <v>2043.18</v>
      </c>
      <c r="BB24" s="63">
        <f t="shared" si="2"/>
        <v>2043.18</v>
      </c>
      <c r="BC24" s="67" t="str">
        <f t="shared" si="3"/>
        <v>INR  Two Thousand  &amp;Forty Three  and Paise Eighteen Only</v>
      </c>
      <c r="IA24" s="22">
        <v>3.02</v>
      </c>
      <c r="IB24" s="22" t="s">
        <v>62</v>
      </c>
      <c r="ID24" s="22">
        <v>2.5</v>
      </c>
      <c r="IE24" s="23" t="s">
        <v>43</v>
      </c>
      <c r="IF24" s="23"/>
      <c r="IG24" s="23"/>
      <c r="IH24" s="23"/>
      <c r="II24" s="23"/>
    </row>
    <row r="25" spans="1:243" s="22" customFormat="1" ht="30" customHeight="1">
      <c r="A25" s="37">
        <v>4</v>
      </c>
      <c r="B25" s="69" t="s">
        <v>123</v>
      </c>
      <c r="C25" s="38"/>
      <c r="D25" s="78"/>
      <c r="E25" s="78"/>
      <c r="F25" s="78"/>
      <c r="G25" s="78"/>
      <c r="H25" s="78"/>
      <c r="I25" s="78"/>
      <c r="J25" s="78"/>
      <c r="K25" s="78"/>
      <c r="L25" s="78"/>
      <c r="M25" s="7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IA25" s="22">
        <v>4</v>
      </c>
      <c r="IB25" s="22" t="s">
        <v>123</v>
      </c>
      <c r="IE25" s="23"/>
      <c r="IF25" s="23"/>
      <c r="IG25" s="23"/>
      <c r="IH25" s="23"/>
      <c r="II25" s="23"/>
    </row>
    <row r="26" spans="1:243" s="22" customFormat="1" ht="192" customHeight="1">
      <c r="A26" s="37">
        <v>4.01</v>
      </c>
      <c r="B26" s="69" t="s">
        <v>124</v>
      </c>
      <c r="C26" s="38"/>
      <c r="D26" s="78"/>
      <c r="E26" s="78"/>
      <c r="F26" s="78"/>
      <c r="G26" s="78"/>
      <c r="H26" s="78"/>
      <c r="I26" s="78"/>
      <c r="J26" s="78"/>
      <c r="K26" s="78"/>
      <c r="L26" s="78"/>
      <c r="M26" s="7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IA26" s="22">
        <v>4.01</v>
      </c>
      <c r="IB26" s="22" t="s">
        <v>124</v>
      </c>
      <c r="IE26" s="23"/>
      <c r="IF26" s="23"/>
      <c r="IG26" s="23"/>
      <c r="IH26" s="23"/>
      <c r="II26" s="23"/>
    </row>
    <row r="27" spans="1:243" s="22" customFormat="1" ht="30" customHeight="1">
      <c r="A27" s="37">
        <v>4.02</v>
      </c>
      <c r="B27" s="69" t="s">
        <v>125</v>
      </c>
      <c r="C27" s="38"/>
      <c r="D27" s="78"/>
      <c r="E27" s="78"/>
      <c r="F27" s="78"/>
      <c r="G27" s="78"/>
      <c r="H27" s="78"/>
      <c r="I27" s="78"/>
      <c r="J27" s="78"/>
      <c r="K27" s="78"/>
      <c r="L27" s="78"/>
      <c r="M27" s="78"/>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IA27" s="22">
        <v>4.02</v>
      </c>
      <c r="IB27" s="22" t="s">
        <v>125</v>
      </c>
      <c r="IE27" s="23"/>
      <c r="IF27" s="23"/>
      <c r="IG27" s="23"/>
      <c r="IH27" s="23"/>
      <c r="II27" s="23"/>
    </row>
    <row r="28" spans="1:243" s="22" customFormat="1" ht="30" customHeight="1">
      <c r="A28" s="37">
        <v>4.03</v>
      </c>
      <c r="B28" s="69" t="s">
        <v>126</v>
      </c>
      <c r="C28" s="38"/>
      <c r="D28" s="70">
        <v>5</v>
      </c>
      <c r="E28" s="71" t="s">
        <v>43</v>
      </c>
      <c r="F28" s="70">
        <v>2238.19</v>
      </c>
      <c r="G28" s="51"/>
      <c r="H28" s="45"/>
      <c r="I28" s="46" t="s">
        <v>33</v>
      </c>
      <c r="J28" s="47">
        <f t="shared" si="0"/>
        <v>1</v>
      </c>
      <c r="K28" s="45" t="s">
        <v>34</v>
      </c>
      <c r="L28" s="45" t="s">
        <v>4</v>
      </c>
      <c r="M28" s="48"/>
      <c r="N28" s="60"/>
      <c r="O28" s="60"/>
      <c r="P28" s="61"/>
      <c r="Q28" s="60"/>
      <c r="R28" s="60"/>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6">
        <f t="shared" si="1"/>
        <v>11190.95</v>
      </c>
      <c r="BB28" s="63">
        <f t="shared" si="2"/>
        <v>11190.95</v>
      </c>
      <c r="BC28" s="67" t="str">
        <f t="shared" si="3"/>
        <v>INR  Eleven Thousand One Hundred &amp; Ninety  and Paise Ninety Five Only</v>
      </c>
      <c r="IA28" s="22">
        <v>4.03</v>
      </c>
      <c r="IB28" s="22" t="s">
        <v>126</v>
      </c>
      <c r="ID28" s="22">
        <v>5</v>
      </c>
      <c r="IE28" s="23" t="s">
        <v>43</v>
      </c>
      <c r="IF28" s="23"/>
      <c r="IG28" s="23"/>
      <c r="IH28" s="23"/>
      <c r="II28" s="23"/>
    </row>
    <row r="29" spans="1:243" s="22" customFormat="1" ht="30" customHeight="1">
      <c r="A29" s="37">
        <v>4.04</v>
      </c>
      <c r="B29" s="69" t="s">
        <v>127</v>
      </c>
      <c r="C29" s="38"/>
      <c r="D29" s="78"/>
      <c r="E29" s="78"/>
      <c r="F29" s="78"/>
      <c r="G29" s="78"/>
      <c r="H29" s="78"/>
      <c r="I29" s="78"/>
      <c r="J29" s="78"/>
      <c r="K29" s="78"/>
      <c r="L29" s="78"/>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IA29" s="22">
        <v>4.04</v>
      </c>
      <c r="IB29" s="22" t="s">
        <v>127</v>
      </c>
      <c r="IE29" s="23"/>
      <c r="IF29" s="23"/>
      <c r="IG29" s="23"/>
      <c r="IH29" s="23"/>
      <c r="II29" s="23"/>
    </row>
    <row r="30" spans="1:243" s="22" customFormat="1" ht="30" customHeight="1">
      <c r="A30" s="37">
        <v>4.05</v>
      </c>
      <c r="B30" s="69" t="s">
        <v>63</v>
      </c>
      <c r="C30" s="38"/>
      <c r="D30" s="70">
        <v>4.5</v>
      </c>
      <c r="E30" s="71" t="s">
        <v>44</v>
      </c>
      <c r="F30" s="70">
        <v>193.2</v>
      </c>
      <c r="G30" s="51"/>
      <c r="H30" s="45"/>
      <c r="I30" s="46" t="s">
        <v>33</v>
      </c>
      <c r="J30" s="47">
        <f t="shared" si="0"/>
        <v>1</v>
      </c>
      <c r="K30" s="45" t="s">
        <v>34</v>
      </c>
      <c r="L30" s="45" t="s">
        <v>4</v>
      </c>
      <c r="M30" s="48"/>
      <c r="N30" s="60"/>
      <c r="O30" s="60"/>
      <c r="P30" s="61"/>
      <c r="Q30" s="60"/>
      <c r="R30" s="60"/>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6">
        <f t="shared" si="1"/>
        <v>869.4</v>
      </c>
      <c r="BB30" s="63">
        <f t="shared" si="2"/>
        <v>869.4</v>
      </c>
      <c r="BC30" s="67" t="str">
        <f t="shared" si="3"/>
        <v>INR  Eight Hundred &amp; Sixty Nine  and Paise Forty Only</v>
      </c>
      <c r="IA30" s="22">
        <v>4.05</v>
      </c>
      <c r="IB30" s="22" t="s">
        <v>63</v>
      </c>
      <c r="ID30" s="22">
        <v>4.5</v>
      </c>
      <c r="IE30" s="23" t="s">
        <v>44</v>
      </c>
      <c r="IF30" s="23"/>
      <c r="IG30" s="23"/>
      <c r="IH30" s="23"/>
      <c r="II30" s="23"/>
    </row>
    <row r="31" spans="1:243" s="22" customFormat="1" ht="112.5" customHeight="1">
      <c r="A31" s="37">
        <v>4.06</v>
      </c>
      <c r="B31" s="69" t="s">
        <v>64</v>
      </c>
      <c r="C31" s="38"/>
      <c r="D31" s="70">
        <v>1</v>
      </c>
      <c r="E31" s="71" t="s">
        <v>48</v>
      </c>
      <c r="F31" s="70">
        <v>644.06</v>
      </c>
      <c r="G31" s="51"/>
      <c r="H31" s="45"/>
      <c r="I31" s="46" t="s">
        <v>33</v>
      </c>
      <c r="J31" s="47">
        <f t="shared" si="0"/>
        <v>1</v>
      </c>
      <c r="K31" s="45" t="s">
        <v>34</v>
      </c>
      <c r="L31" s="45" t="s">
        <v>4</v>
      </c>
      <c r="M31" s="48"/>
      <c r="N31" s="60"/>
      <c r="O31" s="60"/>
      <c r="P31" s="61"/>
      <c r="Q31" s="60"/>
      <c r="R31" s="60"/>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6">
        <f t="shared" si="1"/>
        <v>644.06</v>
      </c>
      <c r="BB31" s="63">
        <f t="shared" si="2"/>
        <v>644.06</v>
      </c>
      <c r="BC31" s="67" t="str">
        <f t="shared" si="3"/>
        <v>INR  Six Hundred &amp; Forty Four  and Paise Six Only</v>
      </c>
      <c r="IA31" s="22">
        <v>4.06</v>
      </c>
      <c r="IB31" s="22" t="s">
        <v>64</v>
      </c>
      <c r="ID31" s="22">
        <v>1</v>
      </c>
      <c r="IE31" s="23" t="s">
        <v>48</v>
      </c>
      <c r="IF31" s="23"/>
      <c r="IG31" s="23"/>
      <c r="IH31" s="23"/>
      <c r="II31" s="23"/>
    </row>
    <row r="32" spans="1:243" s="22" customFormat="1" ht="174.75" customHeight="1">
      <c r="A32" s="37">
        <v>4.07</v>
      </c>
      <c r="B32" s="69" t="s">
        <v>65</v>
      </c>
      <c r="C32" s="38"/>
      <c r="D32" s="70">
        <v>30</v>
      </c>
      <c r="E32" s="71" t="s">
        <v>43</v>
      </c>
      <c r="F32" s="70">
        <v>903.38</v>
      </c>
      <c r="G32" s="51"/>
      <c r="H32" s="45"/>
      <c r="I32" s="46" t="s">
        <v>33</v>
      </c>
      <c r="J32" s="47">
        <f t="shared" si="0"/>
        <v>1</v>
      </c>
      <c r="K32" s="45" t="s">
        <v>34</v>
      </c>
      <c r="L32" s="45" t="s">
        <v>4</v>
      </c>
      <c r="M32" s="48"/>
      <c r="N32" s="60"/>
      <c r="O32" s="60"/>
      <c r="P32" s="61"/>
      <c r="Q32" s="60"/>
      <c r="R32" s="60"/>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6">
        <f t="shared" si="1"/>
        <v>27101.4</v>
      </c>
      <c r="BB32" s="63">
        <f t="shared" si="2"/>
        <v>27101.4</v>
      </c>
      <c r="BC32" s="67" t="str">
        <f t="shared" si="3"/>
        <v>INR  Twenty Seven Thousand One Hundred &amp; One  and Paise Forty Only</v>
      </c>
      <c r="IA32" s="22">
        <v>4.07</v>
      </c>
      <c r="IB32" s="22" t="s">
        <v>65</v>
      </c>
      <c r="ID32" s="22">
        <v>30</v>
      </c>
      <c r="IE32" s="23" t="s">
        <v>43</v>
      </c>
      <c r="IF32" s="23"/>
      <c r="IG32" s="23"/>
      <c r="IH32" s="23"/>
      <c r="II32" s="23"/>
    </row>
    <row r="33" spans="1:243" s="22" customFormat="1" ht="16.5" customHeight="1">
      <c r="A33" s="37">
        <v>5</v>
      </c>
      <c r="B33" s="69" t="s">
        <v>128</v>
      </c>
      <c r="C33" s="38"/>
      <c r="D33" s="78"/>
      <c r="E33" s="78"/>
      <c r="F33" s="78"/>
      <c r="G33" s="78"/>
      <c r="H33" s="78"/>
      <c r="I33" s="78"/>
      <c r="J33" s="78"/>
      <c r="K33" s="78"/>
      <c r="L33" s="78"/>
      <c r="M33" s="78"/>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IA33" s="22">
        <v>5</v>
      </c>
      <c r="IB33" s="22" t="s">
        <v>128</v>
      </c>
      <c r="IE33" s="23"/>
      <c r="IF33" s="23"/>
      <c r="IG33" s="23"/>
      <c r="IH33" s="23"/>
      <c r="II33" s="23"/>
    </row>
    <row r="34" spans="1:243" s="22" customFormat="1" ht="96.75" customHeight="1">
      <c r="A34" s="37">
        <v>5.01</v>
      </c>
      <c r="B34" s="69" t="s">
        <v>129</v>
      </c>
      <c r="C34" s="38"/>
      <c r="D34" s="78"/>
      <c r="E34" s="78"/>
      <c r="F34" s="78"/>
      <c r="G34" s="78"/>
      <c r="H34" s="78"/>
      <c r="I34" s="78"/>
      <c r="J34" s="78"/>
      <c r="K34" s="78"/>
      <c r="L34" s="78"/>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IA34" s="22">
        <v>5.01</v>
      </c>
      <c r="IB34" s="22" t="s">
        <v>129</v>
      </c>
      <c r="IE34" s="23"/>
      <c r="IF34" s="23"/>
      <c r="IG34" s="23"/>
      <c r="IH34" s="23"/>
      <c r="II34" s="23"/>
    </row>
    <row r="35" spans="1:243" s="22" customFormat="1" ht="30" customHeight="1">
      <c r="A35" s="37">
        <v>5.02</v>
      </c>
      <c r="B35" s="69" t="s">
        <v>66</v>
      </c>
      <c r="C35" s="38"/>
      <c r="D35" s="70">
        <v>0.27</v>
      </c>
      <c r="E35" s="71" t="s">
        <v>46</v>
      </c>
      <c r="F35" s="70">
        <v>92351.78</v>
      </c>
      <c r="G35" s="51"/>
      <c r="H35" s="45"/>
      <c r="I35" s="46" t="s">
        <v>33</v>
      </c>
      <c r="J35" s="47">
        <f t="shared" si="0"/>
        <v>1</v>
      </c>
      <c r="K35" s="45" t="s">
        <v>34</v>
      </c>
      <c r="L35" s="45" t="s">
        <v>4</v>
      </c>
      <c r="M35" s="48"/>
      <c r="N35" s="60"/>
      <c r="O35" s="60"/>
      <c r="P35" s="61"/>
      <c r="Q35" s="60"/>
      <c r="R35" s="60"/>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6">
        <f t="shared" si="1"/>
        <v>24934.98</v>
      </c>
      <c r="BB35" s="63">
        <f t="shared" si="2"/>
        <v>24934.98</v>
      </c>
      <c r="BC35" s="67" t="str">
        <f t="shared" si="3"/>
        <v>INR  Twenty Four Thousand Nine Hundred &amp; Thirty Four  and Paise Ninety Eight Only</v>
      </c>
      <c r="IA35" s="22">
        <v>5.02</v>
      </c>
      <c r="IB35" s="22" t="s">
        <v>66</v>
      </c>
      <c r="ID35" s="22">
        <v>0.27</v>
      </c>
      <c r="IE35" s="23" t="s">
        <v>46</v>
      </c>
      <c r="IF35" s="23"/>
      <c r="IG35" s="23"/>
      <c r="IH35" s="23"/>
      <c r="II35" s="23"/>
    </row>
    <row r="36" spans="1:243" s="22" customFormat="1" ht="30" customHeight="1">
      <c r="A36" s="37">
        <v>5.03</v>
      </c>
      <c r="B36" s="69" t="s">
        <v>130</v>
      </c>
      <c r="C36" s="38"/>
      <c r="D36" s="78"/>
      <c r="E36" s="78"/>
      <c r="F36" s="78"/>
      <c r="G36" s="78"/>
      <c r="H36" s="78"/>
      <c r="I36" s="78"/>
      <c r="J36" s="78"/>
      <c r="K36" s="78"/>
      <c r="L36" s="7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IA36" s="22">
        <v>5.03</v>
      </c>
      <c r="IB36" s="22" t="s">
        <v>130</v>
      </c>
      <c r="IE36" s="23"/>
      <c r="IF36" s="23"/>
      <c r="IG36" s="23"/>
      <c r="IH36" s="23"/>
      <c r="II36" s="23"/>
    </row>
    <row r="37" spans="1:243" s="22" customFormat="1" ht="30" customHeight="1">
      <c r="A37" s="37">
        <v>5.04</v>
      </c>
      <c r="B37" s="69" t="s">
        <v>67</v>
      </c>
      <c r="C37" s="38"/>
      <c r="D37" s="78"/>
      <c r="E37" s="78"/>
      <c r="F37" s="78"/>
      <c r="G37" s="78"/>
      <c r="H37" s="78"/>
      <c r="I37" s="78"/>
      <c r="J37" s="78"/>
      <c r="K37" s="78"/>
      <c r="L37" s="78"/>
      <c r="M37" s="78"/>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IA37" s="22">
        <v>5.04</v>
      </c>
      <c r="IB37" s="22" t="s">
        <v>67</v>
      </c>
      <c r="IE37" s="23"/>
      <c r="IF37" s="23"/>
      <c r="IG37" s="23"/>
      <c r="IH37" s="23"/>
      <c r="II37" s="23"/>
    </row>
    <row r="38" spans="1:243" s="22" customFormat="1" ht="30" customHeight="1">
      <c r="A38" s="37">
        <v>5.05</v>
      </c>
      <c r="B38" s="69" t="s">
        <v>68</v>
      </c>
      <c r="C38" s="38"/>
      <c r="D38" s="70">
        <v>3.1</v>
      </c>
      <c r="E38" s="71" t="s">
        <v>43</v>
      </c>
      <c r="F38" s="70">
        <v>3817.4</v>
      </c>
      <c r="G38" s="51"/>
      <c r="H38" s="45"/>
      <c r="I38" s="46" t="s">
        <v>33</v>
      </c>
      <c r="J38" s="47">
        <f t="shared" si="0"/>
        <v>1</v>
      </c>
      <c r="K38" s="45" t="s">
        <v>34</v>
      </c>
      <c r="L38" s="45" t="s">
        <v>4</v>
      </c>
      <c r="M38" s="48"/>
      <c r="N38" s="60"/>
      <c r="O38" s="60"/>
      <c r="P38" s="61"/>
      <c r="Q38" s="60"/>
      <c r="R38" s="60"/>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6">
        <f t="shared" si="1"/>
        <v>11833.94</v>
      </c>
      <c r="BB38" s="63">
        <f t="shared" si="2"/>
        <v>11833.94</v>
      </c>
      <c r="BC38" s="67" t="str">
        <f t="shared" si="3"/>
        <v>INR  Eleven Thousand Eight Hundred &amp; Thirty Three  and Paise Ninety Four Only</v>
      </c>
      <c r="IA38" s="22">
        <v>5.05</v>
      </c>
      <c r="IB38" s="22" t="s">
        <v>68</v>
      </c>
      <c r="ID38" s="22">
        <v>3.1</v>
      </c>
      <c r="IE38" s="23" t="s">
        <v>43</v>
      </c>
      <c r="IF38" s="23"/>
      <c r="IG38" s="23"/>
      <c r="IH38" s="23"/>
      <c r="II38" s="23"/>
    </row>
    <row r="39" spans="1:243" s="22" customFormat="1" ht="30" customHeight="1">
      <c r="A39" s="37">
        <v>5.06</v>
      </c>
      <c r="B39" s="69" t="s">
        <v>131</v>
      </c>
      <c r="C39" s="38"/>
      <c r="D39" s="78"/>
      <c r="E39" s="78"/>
      <c r="F39" s="78"/>
      <c r="G39" s="78"/>
      <c r="H39" s="78"/>
      <c r="I39" s="78"/>
      <c r="J39" s="78"/>
      <c r="K39" s="78"/>
      <c r="L39" s="78"/>
      <c r="M39" s="78"/>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IA39" s="22">
        <v>5.06</v>
      </c>
      <c r="IB39" s="22" t="s">
        <v>131</v>
      </c>
      <c r="IE39" s="23"/>
      <c r="IF39" s="23"/>
      <c r="IG39" s="23"/>
      <c r="IH39" s="23"/>
      <c r="II39" s="23"/>
    </row>
    <row r="40" spans="1:243" s="22" customFormat="1" ht="30" customHeight="1">
      <c r="A40" s="37">
        <v>5.07</v>
      </c>
      <c r="B40" s="69" t="s">
        <v>132</v>
      </c>
      <c r="C40" s="38"/>
      <c r="D40" s="70">
        <v>15</v>
      </c>
      <c r="E40" s="71" t="s">
        <v>112</v>
      </c>
      <c r="F40" s="70">
        <v>160.89</v>
      </c>
      <c r="G40" s="51"/>
      <c r="H40" s="45"/>
      <c r="I40" s="46" t="s">
        <v>33</v>
      </c>
      <c r="J40" s="47">
        <f t="shared" si="0"/>
        <v>1</v>
      </c>
      <c r="K40" s="45" t="s">
        <v>34</v>
      </c>
      <c r="L40" s="45" t="s">
        <v>4</v>
      </c>
      <c r="M40" s="48"/>
      <c r="N40" s="60"/>
      <c r="O40" s="60"/>
      <c r="P40" s="61"/>
      <c r="Q40" s="60"/>
      <c r="R40" s="60"/>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6">
        <f t="shared" si="1"/>
        <v>2413.35</v>
      </c>
      <c r="BB40" s="63">
        <f t="shared" si="2"/>
        <v>2413.35</v>
      </c>
      <c r="BC40" s="67" t="str">
        <f t="shared" si="3"/>
        <v>INR  Two Thousand Four Hundred &amp; Thirteen  and Paise Thirty Five Only</v>
      </c>
      <c r="IA40" s="22">
        <v>5.07</v>
      </c>
      <c r="IB40" s="22" t="s">
        <v>132</v>
      </c>
      <c r="ID40" s="22">
        <v>15</v>
      </c>
      <c r="IE40" s="23" t="s">
        <v>112</v>
      </c>
      <c r="IF40" s="23"/>
      <c r="IG40" s="23"/>
      <c r="IH40" s="23"/>
      <c r="II40" s="23"/>
    </row>
    <row r="41" spans="1:243" s="22" customFormat="1" ht="110.25" customHeight="1">
      <c r="A41" s="37">
        <v>5.08</v>
      </c>
      <c r="B41" s="69" t="s">
        <v>133</v>
      </c>
      <c r="C41" s="38"/>
      <c r="D41" s="70">
        <v>6</v>
      </c>
      <c r="E41" s="71" t="s">
        <v>48</v>
      </c>
      <c r="F41" s="70">
        <v>157.12</v>
      </c>
      <c r="G41" s="51"/>
      <c r="H41" s="45"/>
      <c r="I41" s="46" t="s">
        <v>33</v>
      </c>
      <c r="J41" s="47">
        <f t="shared" si="0"/>
        <v>1</v>
      </c>
      <c r="K41" s="45" t="s">
        <v>34</v>
      </c>
      <c r="L41" s="45" t="s">
        <v>4</v>
      </c>
      <c r="M41" s="48"/>
      <c r="N41" s="60"/>
      <c r="O41" s="60"/>
      <c r="P41" s="61"/>
      <c r="Q41" s="60"/>
      <c r="R41" s="60"/>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6">
        <f t="shared" si="1"/>
        <v>942.72</v>
      </c>
      <c r="BB41" s="63">
        <f t="shared" si="2"/>
        <v>942.72</v>
      </c>
      <c r="BC41" s="67" t="str">
        <f t="shared" si="3"/>
        <v>INR  Nine Hundred &amp; Forty Two  and Paise Seventy Two Only</v>
      </c>
      <c r="IA41" s="22">
        <v>5.08</v>
      </c>
      <c r="IB41" s="22" t="s">
        <v>133</v>
      </c>
      <c r="ID41" s="22">
        <v>6</v>
      </c>
      <c r="IE41" s="23" t="s">
        <v>48</v>
      </c>
      <c r="IF41" s="23"/>
      <c r="IG41" s="23"/>
      <c r="IH41" s="23"/>
      <c r="II41" s="23"/>
    </row>
    <row r="42" spans="1:243" s="22" customFormat="1" ht="48.75" customHeight="1">
      <c r="A42" s="37">
        <v>5.09</v>
      </c>
      <c r="B42" s="69" t="s">
        <v>134</v>
      </c>
      <c r="C42" s="38"/>
      <c r="D42" s="78"/>
      <c r="E42" s="78"/>
      <c r="F42" s="78"/>
      <c r="G42" s="78"/>
      <c r="H42" s="78"/>
      <c r="I42" s="78"/>
      <c r="J42" s="78"/>
      <c r="K42" s="78"/>
      <c r="L42" s="78"/>
      <c r="M42" s="78"/>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IA42" s="22">
        <v>5.09</v>
      </c>
      <c r="IB42" s="22" t="s">
        <v>134</v>
      </c>
      <c r="IE42" s="23"/>
      <c r="IF42" s="23"/>
      <c r="IG42" s="23"/>
      <c r="IH42" s="23"/>
      <c r="II42" s="23"/>
    </row>
    <row r="43" spans="1:243" s="22" customFormat="1" ht="30" customHeight="1">
      <c r="A43" s="68">
        <v>5.1</v>
      </c>
      <c r="B43" s="69" t="s">
        <v>69</v>
      </c>
      <c r="C43" s="38"/>
      <c r="D43" s="70">
        <v>2</v>
      </c>
      <c r="E43" s="71" t="s">
        <v>48</v>
      </c>
      <c r="F43" s="70">
        <v>149.06</v>
      </c>
      <c r="G43" s="51"/>
      <c r="H43" s="45"/>
      <c r="I43" s="46" t="s">
        <v>33</v>
      </c>
      <c r="J43" s="47">
        <f t="shared" si="0"/>
        <v>1</v>
      </c>
      <c r="K43" s="45" t="s">
        <v>34</v>
      </c>
      <c r="L43" s="45" t="s">
        <v>4</v>
      </c>
      <c r="M43" s="48"/>
      <c r="N43" s="60"/>
      <c r="O43" s="60"/>
      <c r="P43" s="61"/>
      <c r="Q43" s="60"/>
      <c r="R43" s="60"/>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6">
        <f t="shared" si="1"/>
        <v>298.12</v>
      </c>
      <c r="BB43" s="63">
        <f t="shared" si="2"/>
        <v>298.12</v>
      </c>
      <c r="BC43" s="67" t="str">
        <f t="shared" si="3"/>
        <v>INR  Two Hundred &amp; Ninety Eight  and Paise Twelve Only</v>
      </c>
      <c r="IA43" s="22">
        <v>5.1</v>
      </c>
      <c r="IB43" s="22" t="s">
        <v>69</v>
      </c>
      <c r="ID43" s="22">
        <v>2</v>
      </c>
      <c r="IE43" s="23" t="s">
        <v>48</v>
      </c>
      <c r="IF43" s="23"/>
      <c r="IG43" s="23"/>
      <c r="IH43" s="23"/>
      <c r="II43" s="23"/>
    </row>
    <row r="44" spans="1:243" s="22" customFormat="1" ht="51.75" customHeight="1">
      <c r="A44" s="37">
        <v>5.11</v>
      </c>
      <c r="B44" s="69" t="s">
        <v>135</v>
      </c>
      <c r="C44" s="38"/>
      <c r="D44" s="78"/>
      <c r="E44" s="78"/>
      <c r="F44" s="78"/>
      <c r="G44" s="78"/>
      <c r="H44" s="78"/>
      <c r="I44" s="78"/>
      <c r="J44" s="78"/>
      <c r="K44" s="78"/>
      <c r="L44" s="78"/>
      <c r="M44" s="78"/>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IA44" s="22">
        <v>5.11</v>
      </c>
      <c r="IB44" s="22" t="s">
        <v>135</v>
      </c>
      <c r="IE44" s="23"/>
      <c r="IF44" s="23"/>
      <c r="IG44" s="23"/>
      <c r="IH44" s="23"/>
      <c r="II44" s="23"/>
    </row>
    <row r="45" spans="1:243" s="22" customFormat="1" ht="30" customHeight="1">
      <c r="A45" s="37">
        <v>5.12</v>
      </c>
      <c r="B45" s="69" t="s">
        <v>70</v>
      </c>
      <c r="C45" s="38"/>
      <c r="D45" s="70">
        <v>4</v>
      </c>
      <c r="E45" s="71" t="s">
        <v>48</v>
      </c>
      <c r="F45" s="70">
        <v>53.09</v>
      </c>
      <c r="G45" s="51"/>
      <c r="H45" s="45"/>
      <c r="I45" s="46" t="s">
        <v>33</v>
      </c>
      <c r="J45" s="47">
        <f t="shared" si="0"/>
        <v>1</v>
      </c>
      <c r="K45" s="45" t="s">
        <v>34</v>
      </c>
      <c r="L45" s="45" t="s">
        <v>4</v>
      </c>
      <c r="M45" s="48"/>
      <c r="N45" s="60"/>
      <c r="O45" s="60"/>
      <c r="P45" s="61"/>
      <c r="Q45" s="60"/>
      <c r="R45" s="60"/>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6">
        <f t="shared" si="1"/>
        <v>212.36</v>
      </c>
      <c r="BB45" s="63">
        <f t="shared" si="2"/>
        <v>212.36</v>
      </c>
      <c r="BC45" s="67" t="str">
        <f t="shared" si="3"/>
        <v>INR  Two Hundred &amp; Twelve  and Paise Thirty Six Only</v>
      </c>
      <c r="IA45" s="22">
        <v>5.12</v>
      </c>
      <c r="IB45" s="22" t="s">
        <v>70</v>
      </c>
      <c r="ID45" s="22">
        <v>4</v>
      </c>
      <c r="IE45" s="23" t="s">
        <v>48</v>
      </c>
      <c r="IF45" s="23"/>
      <c r="IG45" s="23"/>
      <c r="IH45" s="23"/>
      <c r="II45" s="23"/>
    </row>
    <row r="46" spans="1:243" s="22" customFormat="1" ht="30" customHeight="1">
      <c r="A46" s="37">
        <v>5.13</v>
      </c>
      <c r="B46" s="69" t="s">
        <v>71</v>
      </c>
      <c r="C46" s="38"/>
      <c r="D46" s="70">
        <v>6</v>
      </c>
      <c r="E46" s="71" t="s">
        <v>48</v>
      </c>
      <c r="F46" s="70">
        <v>46.08</v>
      </c>
      <c r="G46" s="51"/>
      <c r="H46" s="45"/>
      <c r="I46" s="46" t="s">
        <v>33</v>
      </c>
      <c r="J46" s="47">
        <f t="shared" si="0"/>
        <v>1</v>
      </c>
      <c r="K46" s="45" t="s">
        <v>34</v>
      </c>
      <c r="L46" s="45" t="s">
        <v>4</v>
      </c>
      <c r="M46" s="48"/>
      <c r="N46" s="60"/>
      <c r="O46" s="60"/>
      <c r="P46" s="61"/>
      <c r="Q46" s="60"/>
      <c r="R46" s="60"/>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6">
        <f t="shared" si="1"/>
        <v>276.48</v>
      </c>
      <c r="BB46" s="63">
        <f t="shared" si="2"/>
        <v>276.48</v>
      </c>
      <c r="BC46" s="67" t="str">
        <f t="shared" si="3"/>
        <v>INR  Two Hundred &amp; Seventy Six  and Paise Forty Eight Only</v>
      </c>
      <c r="IA46" s="22">
        <v>5.13</v>
      </c>
      <c r="IB46" s="22" t="s">
        <v>71</v>
      </c>
      <c r="ID46" s="22">
        <v>6</v>
      </c>
      <c r="IE46" s="23" t="s">
        <v>48</v>
      </c>
      <c r="IF46" s="23"/>
      <c r="IG46" s="23"/>
      <c r="IH46" s="23"/>
      <c r="II46" s="23"/>
    </row>
    <row r="47" spans="1:243" s="22" customFormat="1" ht="30" customHeight="1">
      <c r="A47" s="37">
        <v>5.14</v>
      </c>
      <c r="B47" s="69" t="s">
        <v>72</v>
      </c>
      <c r="C47" s="38"/>
      <c r="D47" s="70">
        <v>2</v>
      </c>
      <c r="E47" s="71" t="s">
        <v>48</v>
      </c>
      <c r="F47" s="70">
        <v>33.93</v>
      </c>
      <c r="G47" s="51"/>
      <c r="H47" s="45"/>
      <c r="I47" s="46" t="s">
        <v>33</v>
      </c>
      <c r="J47" s="47">
        <f t="shared" si="0"/>
        <v>1</v>
      </c>
      <c r="K47" s="45" t="s">
        <v>34</v>
      </c>
      <c r="L47" s="45" t="s">
        <v>4</v>
      </c>
      <c r="M47" s="48"/>
      <c r="N47" s="60"/>
      <c r="O47" s="60"/>
      <c r="P47" s="61"/>
      <c r="Q47" s="60"/>
      <c r="R47" s="60"/>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6">
        <f t="shared" si="1"/>
        <v>67.86</v>
      </c>
      <c r="BB47" s="63">
        <f t="shared" si="2"/>
        <v>67.86</v>
      </c>
      <c r="BC47" s="67" t="str">
        <f t="shared" si="3"/>
        <v>INR  Sixty Seven and Paise Eighty Six Only</v>
      </c>
      <c r="IA47" s="22">
        <v>5.14</v>
      </c>
      <c r="IB47" s="22" t="s">
        <v>72</v>
      </c>
      <c r="ID47" s="22">
        <v>2</v>
      </c>
      <c r="IE47" s="23" t="s">
        <v>48</v>
      </c>
      <c r="IF47" s="23"/>
      <c r="IG47" s="23"/>
      <c r="IH47" s="23"/>
      <c r="II47" s="23"/>
    </row>
    <row r="48" spans="1:243" s="22" customFormat="1" ht="48.75" customHeight="1">
      <c r="A48" s="37">
        <v>5.15</v>
      </c>
      <c r="B48" s="69" t="s">
        <v>136</v>
      </c>
      <c r="C48" s="38"/>
      <c r="D48" s="78"/>
      <c r="E48" s="78"/>
      <c r="F48" s="78"/>
      <c r="G48" s="78"/>
      <c r="H48" s="78"/>
      <c r="I48" s="78"/>
      <c r="J48" s="78"/>
      <c r="K48" s="78"/>
      <c r="L48" s="78"/>
      <c r="M48" s="78"/>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IA48" s="22">
        <v>5.15</v>
      </c>
      <c r="IB48" s="22" t="s">
        <v>136</v>
      </c>
      <c r="IE48" s="23"/>
      <c r="IF48" s="23"/>
      <c r="IG48" s="23"/>
      <c r="IH48" s="23"/>
      <c r="II48" s="23"/>
    </row>
    <row r="49" spans="1:243" s="22" customFormat="1" ht="30" customHeight="1">
      <c r="A49" s="37">
        <v>5.16</v>
      </c>
      <c r="B49" s="69" t="s">
        <v>73</v>
      </c>
      <c r="C49" s="38"/>
      <c r="D49" s="70">
        <v>4</v>
      </c>
      <c r="E49" s="71" t="s">
        <v>48</v>
      </c>
      <c r="F49" s="70">
        <v>30.56</v>
      </c>
      <c r="G49" s="51"/>
      <c r="H49" s="45"/>
      <c r="I49" s="46" t="s">
        <v>33</v>
      </c>
      <c r="J49" s="47">
        <f t="shared" si="0"/>
        <v>1</v>
      </c>
      <c r="K49" s="45" t="s">
        <v>34</v>
      </c>
      <c r="L49" s="45" t="s">
        <v>4</v>
      </c>
      <c r="M49" s="48"/>
      <c r="N49" s="60"/>
      <c r="O49" s="60"/>
      <c r="P49" s="61"/>
      <c r="Q49" s="60"/>
      <c r="R49" s="60"/>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6">
        <f t="shared" si="1"/>
        <v>122.24</v>
      </c>
      <c r="BB49" s="63">
        <f t="shared" si="2"/>
        <v>122.24</v>
      </c>
      <c r="BC49" s="67" t="str">
        <f t="shared" si="3"/>
        <v>INR  One Hundred &amp; Twenty Two  and Paise Twenty Four Only</v>
      </c>
      <c r="IA49" s="22">
        <v>5.16</v>
      </c>
      <c r="IB49" s="22" t="s">
        <v>73</v>
      </c>
      <c r="ID49" s="22">
        <v>4</v>
      </c>
      <c r="IE49" s="23" t="s">
        <v>48</v>
      </c>
      <c r="IF49" s="23"/>
      <c r="IG49" s="23"/>
      <c r="IH49" s="23"/>
      <c r="II49" s="23"/>
    </row>
    <row r="50" spans="1:243" s="22" customFormat="1" ht="80.25" customHeight="1">
      <c r="A50" s="37">
        <v>5.17</v>
      </c>
      <c r="B50" s="69" t="s">
        <v>137</v>
      </c>
      <c r="C50" s="38"/>
      <c r="D50" s="78"/>
      <c r="E50" s="78"/>
      <c r="F50" s="78"/>
      <c r="G50" s="78"/>
      <c r="H50" s="78"/>
      <c r="I50" s="78"/>
      <c r="J50" s="78"/>
      <c r="K50" s="78"/>
      <c r="L50" s="78"/>
      <c r="M50" s="78"/>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IA50" s="22">
        <v>5.17</v>
      </c>
      <c r="IB50" s="22" t="s">
        <v>137</v>
      </c>
      <c r="IE50" s="23"/>
      <c r="IF50" s="23"/>
      <c r="IG50" s="23"/>
      <c r="IH50" s="23"/>
      <c r="II50" s="23"/>
    </row>
    <row r="51" spans="1:243" s="22" customFormat="1" ht="30" customHeight="1">
      <c r="A51" s="37">
        <v>5.18</v>
      </c>
      <c r="B51" s="69" t="s">
        <v>69</v>
      </c>
      <c r="C51" s="38"/>
      <c r="D51" s="70">
        <v>3</v>
      </c>
      <c r="E51" s="71" t="s">
        <v>48</v>
      </c>
      <c r="F51" s="70">
        <v>203.16</v>
      </c>
      <c r="G51" s="51"/>
      <c r="H51" s="45"/>
      <c r="I51" s="46" t="s">
        <v>33</v>
      </c>
      <c r="J51" s="47">
        <f t="shared" si="0"/>
        <v>1</v>
      </c>
      <c r="K51" s="45" t="s">
        <v>34</v>
      </c>
      <c r="L51" s="45" t="s">
        <v>4</v>
      </c>
      <c r="M51" s="48"/>
      <c r="N51" s="60"/>
      <c r="O51" s="60"/>
      <c r="P51" s="61"/>
      <c r="Q51" s="60"/>
      <c r="R51" s="60"/>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6">
        <f t="shared" si="1"/>
        <v>609.48</v>
      </c>
      <c r="BB51" s="63">
        <f t="shared" si="2"/>
        <v>609.48</v>
      </c>
      <c r="BC51" s="67" t="str">
        <f t="shared" si="3"/>
        <v>INR  Six Hundred &amp; Nine  and Paise Forty Eight Only</v>
      </c>
      <c r="IA51" s="22">
        <v>5.18</v>
      </c>
      <c r="IB51" s="22" t="s">
        <v>69</v>
      </c>
      <c r="ID51" s="22">
        <v>3</v>
      </c>
      <c r="IE51" s="23" t="s">
        <v>48</v>
      </c>
      <c r="IF51" s="23"/>
      <c r="IG51" s="23"/>
      <c r="IH51" s="23"/>
      <c r="II51" s="23"/>
    </row>
    <row r="52" spans="1:243" s="22" customFormat="1" ht="80.25" customHeight="1">
      <c r="A52" s="37">
        <v>5.19</v>
      </c>
      <c r="B52" s="69" t="s">
        <v>138</v>
      </c>
      <c r="C52" s="38"/>
      <c r="D52" s="78"/>
      <c r="E52" s="78"/>
      <c r="F52" s="78"/>
      <c r="G52" s="78"/>
      <c r="H52" s="78"/>
      <c r="I52" s="78"/>
      <c r="J52" s="78"/>
      <c r="K52" s="78"/>
      <c r="L52" s="78"/>
      <c r="M52" s="78"/>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IA52" s="22">
        <v>5.19</v>
      </c>
      <c r="IB52" s="22" t="s">
        <v>138</v>
      </c>
      <c r="IE52" s="23"/>
      <c r="IF52" s="23"/>
      <c r="IG52" s="23"/>
      <c r="IH52" s="23"/>
      <c r="II52" s="23"/>
    </row>
    <row r="53" spans="1:243" s="22" customFormat="1" ht="30" customHeight="1">
      <c r="A53" s="68">
        <v>5.2</v>
      </c>
      <c r="B53" s="69" t="s">
        <v>70</v>
      </c>
      <c r="C53" s="38"/>
      <c r="D53" s="70">
        <v>6</v>
      </c>
      <c r="E53" s="71" t="s">
        <v>48</v>
      </c>
      <c r="F53" s="70">
        <v>78.91</v>
      </c>
      <c r="G53" s="51"/>
      <c r="H53" s="45"/>
      <c r="I53" s="46" t="s">
        <v>33</v>
      </c>
      <c r="J53" s="47">
        <f t="shared" si="0"/>
        <v>1</v>
      </c>
      <c r="K53" s="45" t="s">
        <v>34</v>
      </c>
      <c r="L53" s="45" t="s">
        <v>4</v>
      </c>
      <c r="M53" s="48"/>
      <c r="N53" s="60"/>
      <c r="O53" s="60"/>
      <c r="P53" s="61"/>
      <c r="Q53" s="60"/>
      <c r="R53" s="60"/>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6">
        <f t="shared" si="1"/>
        <v>473.46</v>
      </c>
      <c r="BB53" s="63">
        <f t="shared" si="2"/>
        <v>473.46</v>
      </c>
      <c r="BC53" s="67" t="str">
        <f t="shared" si="3"/>
        <v>INR  Four Hundred &amp; Seventy Three  and Paise Forty Six Only</v>
      </c>
      <c r="IA53" s="22">
        <v>5.2</v>
      </c>
      <c r="IB53" s="22" t="s">
        <v>70</v>
      </c>
      <c r="ID53" s="22">
        <v>6</v>
      </c>
      <c r="IE53" s="23" t="s">
        <v>48</v>
      </c>
      <c r="IF53" s="23"/>
      <c r="IG53" s="23"/>
      <c r="IH53" s="23"/>
      <c r="II53" s="23"/>
    </row>
    <row r="54" spans="1:243" s="22" customFormat="1" ht="30" customHeight="1">
      <c r="A54" s="37">
        <v>5.21</v>
      </c>
      <c r="B54" s="69" t="s">
        <v>71</v>
      </c>
      <c r="C54" s="38"/>
      <c r="D54" s="70">
        <v>26</v>
      </c>
      <c r="E54" s="71" t="s">
        <v>48</v>
      </c>
      <c r="F54" s="70">
        <v>65.76</v>
      </c>
      <c r="G54" s="51"/>
      <c r="H54" s="45"/>
      <c r="I54" s="46" t="s">
        <v>33</v>
      </c>
      <c r="J54" s="47">
        <f t="shared" si="0"/>
        <v>1</v>
      </c>
      <c r="K54" s="45" t="s">
        <v>34</v>
      </c>
      <c r="L54" s="45" t="s">
        <v>4</v>
      </c>
      <c r="M54" s="48"/>
      <c r="N54" s="60"/>
      <c r="O54" s="60"/>
      <c r="P54" s="61"/>
      <c r="Q54" s="60"/>
      <c r="R54" s="60"/>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6">
        <f t="shared" si="1"/>
        <v>1709.76</v>
      </c>
      <c r="BB54" s="63">
        <f t="shared" si="2"/>
        <v>1709.76</v>
      </c>
      <c r="BC54" s="67" t="str">
        <f t="shared" si="3"/>
        <v>INR  One Thousand Seven Hundred &amp; Nine  and Paise Seventy Six Only</v>
      </c>
      <c r="IA54" s="22">
        <v>5.21</v>
      </c>
      <c r="IB54" s="22" t="s">
        <v>71</v>
      </c>
      <c r="ID54" s="22">
        <v>26</v>
      </c>
      <c r="IE54" s="23" t="s">
        <v>48</v>
      </c>
      <c r="IF54" s="23"/>
      <c r="IG54" s="23"/>
      <c r="IH54" s="23"/>
      <c r="II54" s="23"/>
    </row>
    <row r="55" spans="1:243" s="22" customFormat="1" ht="30" customHeight="1">
      <c r="A55" s="37">
        <v>5.22</v>
      </c>
      <c r="B55" s="69" t="s">
        <v>72</v>
      </c>
      <c r="C55" s="38"/>
      <c r="D55" s="70">
        <v>2</v>
      </c>
      <c r="E55" s="71" t="s">
        <v>48</v>
      </c>
      <c r="F55" s="70">
        <v>50.99</v>
      </c>
      <c r="G55" s="51"/>
      <c r="H55" s="45"/>
      <c r="I55" s="46" t="s">
        <v>33</v>
      </c>
      <c r="J55" s="47">
        <f t="shared" si="0"/>
        <v>1</v>
      </c>
      <c r="K55" s="45" t="s">
        <v>34</v>
      </c>
      <c r="L55" s="45" t="s">
        <v>4</v>
      </c>
      <c r="M55" s="48"/>
      <c r="N55" s="60"/>
      <c r="O55" s="60"/>
      <c r="P55" s="61"/>
      <c r="Q55" s="60"/>
      <c r="R55" s="60"/>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6">
        <f t="shared" si="1"/>
        <v>101.98</v>
      </c>
      <c r="BB55" s="63">
        <f t="shared" si="2"/>
        <v>101.98</v>
      </c>
      <c r="BC55" s="67" t="str">
        <f t="shared" si="3"/>
        <v>INR  One Hundred &amp; One  and Paise Ninety Eight Only</v>
      </c>
      <c r="IA55" s="22">
        <v>5.22</v>
      </c>
      <c r="IB55" s="22" t="s">
        <v>72</v>
      </c>
      <c r="ID55" s="22">
        <v>2</v>
      </c>
      <c r="IE55" s="23" t="s">
        <v>48</v>
      </c>
      <c r="IF55" s="23"/>
      <c r="IG55" s="23"/>
      <c r="IH55" s="23"/>
      <c r="II55" s="23"/>
    </row>
    <row r="56" spans="1:243" s="22" customFormat="1" ht="81.75" customHeight="1">
      <c r="A56" s="37">
        <v>5.23</v>
      </c>
      <c r="B56" s="69" t="s">
        <v>139</v>
      </c>
      <c r="C56" s="38"/>
      <c r="D56" s="78"/>
      <c r="E56" s="78"/>
      <c r="F56" s="78"/>
      <c r="G56" s="78"/>
      <c r="H56" s="78"/>
      <c r="I56" s="78"/>
      <c r="J56" s="78"/>
      <c r="K56" s="78"/>
      <c r="L56" s="78"/>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IA56" s="22">
        <v>5.23</v>
      </c>
      <c r="IB56" s="22" t="s">
        <v>139</v>
      </c>
      <c r="IE56" s="23"/>
      <c r="IF56" s="23"/>
      <c r="IG56" s="23"/>
      <c r="IH56" s="23"/>
      <c r="II56" s="23"/>
    </row>
    <row r="57" spans="1:243" s="22" customFormat="1" ht="30" customHeight="1">
      <c r="A57" s="37">
        <v>5.24</v>
      </c>
      <c r="B57" s="69" t="s">
        <v>73</v>
      </c>
      <c r="C57" s="38"/>
      <c r="D57" s="70">
        <v>6</v>
      </c>
      <c r="E57" s="71" t="s">
        <v>48</v>
      </c>
      <c r="F57" s="70">
        <v>52.3</v>
      </c>
      <c r="G57" s="51"/>
      <c r="H57" s="45"/>
      <c r="I57" s="46" t="s">
        <v>33</v>
      </c>
      <c r="J57" s="47">
        <f t="shared" si="0"/>
        <v>1</v>
      </c>
      <c r="K57" s="45" t="s">
        <v>34</v>
      </c>
      <c r="L57" s="45" t="s">
        <v>4</v>
      </c>
      <c r="M57" s="48"/>
      <c r="N57" s="60"/>
      <c r="O57" s="60"/>
      <c r="P57" s="61"/>
      <c r="Q57" s="60"/>
      <c r="R57" s="60"/>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6">
        <f t="shared" si="1"/>
        <v>313.8</v>
      </c>
      <c r="BB57" s="63">
        <f t="shared" si="2"/>
        <v>313.8</v>
      </c>
      <c r="BC57" s="67" t="str">
        <f t="shared" si="3"/>
        <v>INR  Three Hundred &amp; Thirteen  and Paise Eighty Only</v>
      </c>
      <c r="IA57" s="22">
        <v>5.24</v>
      </c>
      <c r="IB57" s="22" t="s">
        <v>73</v>
      </c>
      <c r="ID57" s="22">
        <v>6</v>
      </c>
      <c r="IE57" s="23" t="s">
        <v>48</v>
      </c>
      <c r="IF57" s="23"/>
      <c r="IG57" s="23"/>
      <c r="IH57" s="23"/>
      <c r="II57" s="23"/>
    </row>
    <row r="58" spans="1:243" s="22" customFormat="1" ht="30" customHeight="1">
      <c r="A58" s="37">
        <v>5.25</v>
      </c>
      <c r="B58" s="69" t="s">
        <v>74</v>
      </c>
      <c r="C58" s="38"/>
      <c r="D58" s="70">
        <v>20</v>
      </c>
      <c r="E58" s="71" t="s">
        <v>48</v>
      </c>
      <c r="F58" s="70">
        <v>46.34</v>
      </c>
      <c r="G58" s="51"/>
      <c r="H58" s="45"/>
      <c r="I58" s="46" t="s">
        <v>33</v>
      </c>
      <c r="J58" s="47">
        <f t="shared" si="0"/>
        <v>1</v>
      </c>
      <c r="K58" s="45" t="s">
        <v>34</v>
      </c>
      <c r="L58" s="45" t="s">
        <v>4</v>
      </c>
      <c r="M58" s="48"/>
      <c r="N58" s="60"/>
      <c r="O58" s="60"/>
      <c r="P58" s="61"/>
      <c r="Q58" s="60"/>
      <c r="R58" s="60"/>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6">
        <f t="shared" si="1"/>
        <v>926.8</v>
      </c>
      <c r="BB58" s="63">
        <f t="shared" si="2"/>
        <v>926.8</v>
      </c>
      <c r="BC58" s="67" t="str">
        <f t="shared" si="3"/>
        <v>INR  Nine Hundred &amp; Twenty Six  and Paise Eighty Only</v>
      </c>
      <c r="IA58" s="22">
        <v>5.25</v>
      </c>
      <c r="IB58" s="22" t="s">
        <v>74</v>
      </c>
      <c r="ID58" s="22">
        <v>20</v>
      </c>
      <c r="IE58" s="23" t="s">
        <v>48</v>
      </c>
      <c r="IF58" s="23"/>
      <c r="IG58" s="23"/>
      <c r="IH58" s="23"/>
      <c r="II58" s="23"/>
    </row>
    <row r="59" spans="1:243" s="22" customFormat="1" ht="97.5" customHeight="1">
      <c r="A59" s="37">
        <v>5.26</v>
      </c>
      <c r="B59" s="69" t="s">
        <v>140</v>
      </c>
      <c r="C59" s="38"/>
      <c r="D59" s="78"/>
      <c r="E59" s="78"/>
      <c r="F59" s="78"/>
      <c r="G59" s="78"/>
      <c r="H59" s="78"/>
      <c r="I59" s="78"/>
      <c r="J59" s="78"/>
      <c r="K59" s="78"/>
      <c r="L59" s="78"/>
      <c r="M59" s="78"/>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IA59" s="22">
        <v>5.26</v>
      </c>
      <c r="IB59" s="22" t="s">
        <v>140</v>
      </c>
      <c r="IE59" s="23"/>
      <c r="IF59" s="23"/>
      <c r="IG59" s="23"/>
      <c r="IH59" s="23"/>
      <c r="II59" s="23"/>
    </row>
    <row r="60" spans="1:243" s="22" customFormat="1" ht="30" customHeight="1">
      <c r="A60" s="37">
        <v>5.27</v>
      </c>
      <c r="B60" s="69" t="s">
        <v>75</v>
      </c>
      <c r="C60" s="38"/>
      <c r="D60" s="70">
        <v>8</v>
      </c>
      <c r="E60" s="71" t="s">
        <v>48</v>
      </c>
      <c r="F60" s="70">
        <v>54.41</v>
      </c>
      <c r="G60" s="51"/>
      <c r="H60" s="45"/>
      <c r="I60" s="46" t="s">
        <v>33</v>
      </c>
      <c r="J60" s="47">
        <f t="shared" si="0"/>
        <v>1</v>
      </c>
      <c r="K60" s="45" t="s">
        <v>34</v>
      </c>
      <c r="L60" s="45" t="s">
        <v>4</v>
      </c>
      <c r="M60" s="48"/>
      <c r="N60" s="60"/>
      <c r="O60" s="60"/>
      <c r="P60" s="61"/>
      <c r="Q60" s="60"/>
      <c r="R60" s="60"/>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6">
        <f t="shared" si="1"/>
        <v>435.28</v>
      </c>
      <c r="BB60" s="63">
        <f t="shared" si="2"/>
        <v>435.28</v>
      </c>
      <c r="BC60" s="67" t="str">
        <f t="shared" si="3"/>
        <v>INR  Four Hundred &amp; Thirty Five  and Paise Twenty Eight Only</v>
      </c>
      <c r="IA60" s="22">
        <v>5.27</v>
      </c>
      <c r="IB60" s="22" t="s">
        <v>75</v>
      </c>
      <c r="ID60" s="22">
        <v>8</v>
      </c>
      <c r="IE60" s="23" t="s">
        <v>48</v>
      </c>
      <c r="IF60" s="23"/>
      <c r="IG60" s="23"/>
      <c r="IH60" s="23"/>
      <c r="II60" s="23"/>
    </row>
    <row r="61" spans="1:243" s="22" customFormat="1" ht="30" customHeight="1">
      <c r="A61" s="37">
        <v>5.28</v>
      </c>
      <c r="B61" s="69" t="s">
        <v>141</v>
      </c>
      <c r="C61" s="38"/>
      <c r="D61" s="78"/>
      <c r="E61" s="78"/>
      <c r="F61" s="78"/>
      <c r="G61" s="78"/>
      <c r="H61" s="78"/>
      <c r="I61" s="78"/>
      <c r="J61" s="78"/>
      <c r="K61" s="78"/>
      <c r="L61" s="78"/>
      <c r="M61" s="78"/>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IA61" s="22">
        <v>5.28</v>
      </c>
      <c r="IB61" s="22" t="s">
        <v>141</v>
      </c>
      <c r="IE61" s="23"/>
      <c r="IF61" s="23"/>
      <c r="IG61" s="23"/>
      <c r="IH61" s="23"/>
      <c r="II61" s="23"/>
    </row>
    <row r="62" spans="1:243" s="22" customFormat="1" ht="30" customHeight="1">
      <c r="A62" s="37">
        <v>5.29</v>
      </c>
      <c r="B62" s="69" t="s">
        <v>76</v>
      </c>
      <c r="C62" s="38"/>
      <c r="D62" s="70">
        <v>10</v>
      </c>
      <c r="E62" s="71" t="s">
        <v>44</v>
      </c>
      <c r="F62" s="70">
        <v>194.34</v>
      </c>
      <c r="G62" s="51"/>
      <c r="H62" s="45"/>
      <c r="I62" s="46" t="s">
        <v>33</v>
      </c>
      <c r="J62" s="47">
        <f t="shared" si="0"/>
        <v>1</v>
      </c>
      <c r="K62" s="45" t="s">
        <v>34</v>
      </c>
      <c r="L62" s="45" t="s">
        <v>4</v>
      </c>
      <c r="M62" s="48"/>
      <c r="N62" s="60"/>
      <c r="O62" s="60"/>
      <c r="P62" s="61"/>
      <c r="Q62" s="60"/>
      <c r="R62" s="60"/>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6">
        <f t="shared" si="1"/>
        <v>1943.4</v>
      </c>
      <c r="BB62" s="63">
        <f t="shared" si="2"/>
        <v>1943.4</v>
      </c>
      <c r="BC62" s="67" t="str">
        <f t="shared" si="3"/>
        <v>INR  One Thousand Nine Hundred &amp; Forty Three  and Paise Forty Only</v>
      </c>
      <c r="IA62" s="22">
        <v>5.29</v>
      </c>
      <c r="IB62" s="22" t="s">
        <v>76</v>
      </c>
      <c r="ID62" s="22">
        <v>10</v>
      </c>
      <c r="IE62" s="23" t="s">
        <v>44</v>
      </c>
      <c r="IF62" s="23"/>
      <c r="IG62" s="23"/>
      <c r="IH62" s="23"/>
      <c r="II62" s="23"/>
    </row>
    <row r="63" spans="1:243" s="22" customFormat="1" ht="30" customHeight="1">
      <c r="A63" s="68">
        <v>5.3</v>
      </c>
      <c r="B63" s="69" t="s">
        <v>142</v>
      </c>
      <c r="C63" s="38"/>
      <c r="D63" s="78"/>
      <c r="E63" s="78"/>
      <c r="F63" s="78"/>
      <c r="G63" s="78"/>
      <c r="H63" s="78"/>
      <c r="I63" s="78"/>
      <c r="J63" s="78"/>
      <c r="K63" s="78"/>
      <c r="L63" s="78"/>
      <c r="M63" s="78"/>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IA63" s="22">
        <v>5.3</v>
      </c>
      <c r="IB63" s="22" t="s">
        <v>142</v>
      </c>
      <c r="IE63" s="23"/>
      <c r="IF63" s="23"/>
      <c r="IG63" s="23"/>
      <c r="IH63" s="23"/>
      <c r="II63" s="23"/>
    </row>
    <row r="64" spans="1:243" s="22" customFormat="1" ht="375.75" customHeight="1">
      <c r="A64" s="37">
        <v>5.31</v>
      </c>
      <c r="B64" s="69" t="s">
        <v>143</v>
      </c>
      <c r="C64" s="38"/>
      <c r="D64" s="70">
        <v>3.5</v>
      </c>
      <c r="E64" s="71" t="s">
        <v>43</v>
      </c>
      <c r="F64" s="72">
        <v>1543.8</v>
      </c>
      <c r="G64" s="51"/>
      <c r="H64" s="45"/>
      <c r="I64" s="46" t="s">
        <v>33</v>
      </c>
      <c r="J64" s="47">
        <f t="shared" si="0"/>
        <v>1</v>
      </c>
      <c r="K64" s="45" t="s">
        <v>34</v>
      </c>
      <c r="L64" s="45" t="s">
        <v>4</v>
      </c>
      <c r="M64" s="48"/>
      <c r="N64" s="60"/>
      <c r="O64" s="60"/>
      <c r="P64" s="61"/>
      <c r="Q64" s="60"/>
      <c r="R64" s="60"/>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6">
        <f t="shared" si="1"/>
        <v>5403.3</v>
      </c>
      <c r="BB64" s="63">
        <f t="shared" si="2"/>
        <v>5403.3</v>
      </c>
      <c r="BC64" s="67" t="str">
        <f t="shared" si="3"/>
        <v>INR  Five Thousand Four Hundred &amp; Three  and Paise Thirty Only</v>
      </c>
      <c r="IA64" s="22">
        <v>5.31</v>
      </c>
      <c r="IB64" s="22" t="s">
        <v>143</v>
      </c>
      <c r="ID64" s="22">
        <v>3.5</v>
      </c>
      <c r="IE64" s="23" t="s">
        <v>43</v>
      </c>
      <c r="IF64" s="23"/>
      <c r="IG64" s="23"/>
      <c r="IH64" s="23"/>
      <c r="II64" s="23"/>
    </row>
    <row r="65" spans="1:243" s="22" customFormat="1" ht="81.75" customHeight="1">
      <c r="A65" s="37">
        <v>5.32</v>
      </c>
      <c r="B65" s="69" t="s">
        <v>144</v>
      </c>
      <c r="C65" s="38"/>
      <c r="D65" s="78"/>
      <c r="E65" s="78"/>
      <c r="F65" s="78"/>
      <c r="G65" s="78"/>
      <c r="H65" s="78"/>
      <c r="I65" s="78"/>
      <c r="J65" s="78"/>
      <c r="K65" s="78"/>
      <c r="L65" s="78"/>
      <c r="M65" s="78"/>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IA65" s="22">
        <v>5.32</v>
      </c>
      <c r="IB65" s="22" t="s">
        <v>144</v>
      </c>
      <c r="IE65" s="23"/>
      <c r="IF65" s="23"/>
      <c r="IG65" s="23"/>
      <c r="IH65" s="23"/>
      <c r="II65" s="23"/>
    </row>
    <row r="66" spans="1:243" s="22" customFormat="1" ht="18" customHeight="1">
      <c r="A66" s="37">
        <v>5.33</v>
      </c>
      <c r="B66" s="69" t="s">
        <v>145</v>
      </c>
      <c r="C66" s="38"/>
      <c r="D66" s="78"/>
      <c r="E66" s="78"/>
      <c r="F66" s="78"/>
      <c r="G66" s="78"/>
      <c r="H66" s="78"/>
      <c r="I66" s="78"/>
      <c r="J66" s="78"/>
      <c r="K66" s="78"/>
      <c r="L66" s="78"/>
      <c r="M66" s="78"/>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IA66" s="22">
        <v>5.33</v>
      </c>
      <c r="IB66" s="22" t="s">
        <v>145</v>
      </c>
      <c r="IE66" s="23"/>
      <c r="IF66" s="23"/>
      <c r="IG66" s="23"/>
      <c r="IH66" s="23"/>
      <c r="II66" s="23"/>
    </row>
    <row r="67" spans="1:243" s="22" customFormat="1" ht="30" customHeight="1">
      <c r="A67" s="37">
        <v>5.34</v>
      </c>
      <c r="B67" s="69" t="s">
        <v>146</v>
      </c>
      <c r="C67" s="38"/>
      <c r="D67" s="78"/>
      <c r="E67" s="78"/>
      <c r="F67" s="78"/>
      <c r="G67" s="78"/>
      <c r="H67" s="78"/>
      <c r="I67" s="78"/>
      <c r="J67" s="78"/>
      <c r="K67" s="78"/>
      <c r="L67" s="78"/>
      <c r="M67" s="78"/>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IA67" s="22">
        <v>5.34</v>
      </c>
      <c r="IB67" s="22" t="s">
        <v>146</v>
      </c>
      <c r="IE67" s="23"/>
      <c r="IF67" s="23"/>
      <c r="IG67" s="23"/>
      <c r="IH67" s="23"/>
      <c r="II67" s="23"/>
    </row>
    <row r="68" spans="1:243" s="22" customFormat="1" ht="30" customHeight="1">
      <c r="A68" s="37">
        <v>5.35</v>
      </c>
      <c r="B68" s="69" t="s">
        <v>67</v>
      </c>
      <c r="C68" s="38"/>
      <c r="D68" s="70">
        <v>11.75</v>
      </c>
      <c r="E68" s="71" t="s">
        <v>43</v>
      </c>
      <c r="F68" s="70">
        <v>3816.05</v>
      </c>
      <c r="G68" s="51"/>
      <c r="H68" s="45"/>
      <c r="I68" s="46" t="s">
        <v>33</v>
      </c>
      <c r="J68" s="47">
        <f t="shared" si="0"/>
        <v>1</v>
      </c>
      <c r="K68" s="45" t="s">
        <v>34</v>
      </c>
      <c r="L68" s="45" t="s">
        <v>4</v>
      </c>
      <c r="M68" s="48"/>
      <c r="N68" s="60"/>
      <c r="O68" s="60"/>
      <c r="P68" s="61"/>
      <c r="Q68" s="60"/>
      <c r="R68" s="60"/>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6">
        <f t="shared" si="1"/>
        <v>44838.59</v>
      </c>
      <c r="BB68" s="63">
        <f t="shared" si="2"/>
        <v>44838.59</v>
      </c>
      <c r="BC68" s="67" t="str">
        <f t="shared" si="3"/>
        <v>INR  Forty Four Thousand Eight Hundred &amp; Thirty Eight  and Paise Fifty Nine Only</v>
      </c>
      <c r="IA68" s="22">
        <v>5.35</v>
      </c>
      <c r="IB68" s="22" t="s">
        <v>67</v>
      </c>
      <c r="ID68" s="22">
        <v>11.75</v>
      </c>
      <c r="IE68" s="23" t="s">
        <v>43</v>
      </c>
      <c r="IF68" s="23"/>
      <c r="IG68" s="23"/>
      <c r="IH68" s="23"/>
      <c r="II68" s="23"/>
    </row>
    <row r="69" spans="1:243" s="22" customFormat="1" ht="18" customHeight="1">
      <c r="A69" s="37">
        <v>6</v>
      </c>
      <c r="B69" s="69" t="s">
        <v>147</v>
      </c>
      <c r="C69" s="38"/>
      <c r="D69" s="78"/>
      <c r="E69" s="78"/>
      <c r="F69" s="78"/>
      <c r="G69" s="78"/>
      <c r="H69" s="78"/>
      <c r="I69" s="78"/>
      <c r="J69" s="78"/>
      <c r="K69" s="78"/>
      <c r="L69" s="78"/>
      <c r="M69" s="78"/>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IA69" s="22">
        <v>6</v>
      </c>
      <c r="IB69" s="22" t="s">
        <v>147</v>
      </c>
      <c r="IE69" s="23"/>
      <c r="IF69" s="23"/>
      <c r="IG69" s="23"/>
      <c r="IH69" s="23"/>
      <c r="II69" s="23"/>
    </row>
    <row r="70" spans="1:243" s="22" customFormat="1" ht="75.75" customHeight="1">
      <c r="A70" s="37">
        <v>6.01</v>
      </c>
      <c r="B70" s="69" t="s">
        <v>77</v>
      </c>
      <c r="C70" s="38"/>
      <c r="D70" s="70">
        <v>21</v>
      </c>
      <c r="E70" s="71" t="s">
        <v>112</v>
      </c>
      <c r="F70" s="70">
        <v>89.22</v>
      </c>
      <c r="G70" s="51"/>
      <c r="H70" s="45"/>
      <c r="I70" s="46" t="s">
        <v>33</v>
      </c>
      <c r="J70" s="47">
        <f t="shared" si="0"/>
        <v>1</v>
      </c>
      <c r="K70" s="45" t="s">
        <v>34</v>
      </c>
      <c r="L70" s="45" t="s">
        <v>4</v>
      </c>
      <c r="M70" s="48"/>
      <c r="N70" s="60"/>
      <c r="O70" s="60"/>
      <c r="P70" s="61"/>
      <c r="Q70" s="60"/>
      <c r="R70" s="60"/>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6">
        <f t="shared" si="1"/>
        <v>1873.62</v>
      </c>
      <c r="BB70" s="63">
        <f t="shared" si="2"/>
        <v>1873.62</v>
      </c>
      <c r="BC70" s="67" t="str">
        <f t="shared" si="3"/>
        <v>INR  One Thousand Eight Hundred &amp; Seventy Three  and Paise Sixty Two Only</v>
      </c>
      <c r="IA70" s="22">
        <v>6.01</v>
      </c>
      <c r="IB70" s="22" t="s">
        <v>77</v>
      </c>
      <c r="ID70" s="22">
        <v>21</v>
      </c>
      <c r="IE70" s="23" t="s">
        <v>112</v>
      </c>
      <c r="IF70" s="23"/>
      <c r="IG70" s="23"/>
      <c r="IH70" s="23"/>
      <c r="II70" s="23"/>
    </row>
    <row r="71" spans="1:243" s="22" customFormat="1" ht="21" customHeight="1">
      <c r="A71" s="37">
        <v>7</v>
      </c>
      <c r="B71" s="69" t="s">
        <v>148</v>
      </c>
      <c r="C71" s="38"/>
      <c r="D71" s="78"/>
      <c r="E71" s="78"/>
      <c r="F71" s="78"/>
      <c r="G71" s="78"/>
      <c r="H71" s="78"/>
      <c r="I71" s="78"/>
      <c r="J71" s="78"/>
      <c r="K71" s="78"/>
      <c r="L71" s="78"/>
      <c r="M71" s="78"/>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IA71" s="22">
        <v>7</v>
      </c>
      <c r="IB71" s="22" t="s">
        <v>148</v>
      </c>
      <c r="IE71" s="23"/>
      <c r="IF71" s="23"/>
      <c r="IG71" s="23"/>
      <c r="IH71" s="23"/>
      <c r="II71" s="23"/>
    </row>
    <row r="72" spans="1:243" s="22" customFormat="1" ht="159" customHeight="1">
      <c r="A72" s="37">
        <v>7.01</v>
      </c>
      <c r="B72" s="69" t="s">
        <v>78</v>
      </c>
      <c r="C72" s="38"/>
      <c r="D72" s="70">
        <v>5.65</v>
      </c>
      <c r="E72" s="71" t="s">
        <v>43</v>
      </c>
      <c r="F72" s="70">
        <v>812.71</v>
      </c>
      <c r="G72" s="51"/>
      <c r="H72" s="45"/>
      <c r="I72" s="46" t="s">
        <v>33</v>
      </c>
      <c r="J72" s="47">
        <f t="shared" si="0"/>
        <v>1</v>
      </c>
      <c r="K72" s="45" t="s">
        <v>34</v>
      </c>
      <c r="L72" s="45" t="s">
        <v>4</v>
      </c>
      <c r="M72" s="48"/>
      <c r="N72" s="60"/>
      <c r="O72" s="60"/>
      <c r="P72" s="61"/>
      <c r="Q72" s="60"/>
      <c r="R72" s="60"/>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6">
        <f t="shared" si="1"/>
        <v>4591.81</v>
      </c>
      <c r="BB72" s="63">
        <f t="shared" si="2"/>
        <v>4591.81</v>
      </c>
      <c r="BC72" s="67" t="str">
        <f t="shared" si="3"/>
        <v>INR  Four Thousand Five Hundred &amp; Ninety One  and Paise Eighty One Only</v>
      </c>
      <c r="IA72" s="22">
        <v>7.01</v>
      </c>
      <c r="IB72" s="22" t="s">
        <v>78</v>
      </c>
      <c r="ID72" s="22">
        <v>5.65</v>
      </c>
      <c r="IE72" s="23" t="s">
        <v>43</v>
      </c>
      <c r="IF72" s="23"/>
      <c r="IG72" s="23"/>
      <c r="IH72" s="23"/>
      <c r="II72" s="23"/>
    </row>
    <row r="73" spans="1:243" s="22" customFormat="1" ht="162" customHeight="1">
      <c r="A73" s="37">
        <v>7.02</v>
      </c>
      <c r="B73" s="69" t="s">
        <v>149</v>
      </c>
      <c r="C73" s="38"/>
      <c r="D73" s="78"/>
      <c r="E73" s="78"/>
      <c r="F73" s="78"/>
      <c r="G73" s="78"/>
      <c r="H73" s="78"/>
      <c r="I73" s="78"/>
      <c r="J73" s="78"/>
      <c r="K73" s="78"/>
      <c r="L73" s="78"/>
      <c r="M73" s="78"/>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IA73" s="22">
        <v>7.02</v>
      </c>
      <c r="IB73" s="22" t="s">
        <v>149</v>
      </c>
      <c r="IE73" s="23"/>
      <c r="IF73" s="23"/>
      <c r="IG73" s="23"/>
      <c r="IH73" s="23"/>
      <c r="II73" s="23"/>
    </row>
    <row r="74" spans="1:243" s="22" customFormat="1" ht="30" customHeight="1">
      <c r="A74" s="37">
        <v>7.03</v>
      </c>
      <c r="B74" s="69" t="s">
        <v>79</v>
      </c>
      <c r="C74" s="38"/>
      <c r="D74" s="70">
        <v>7</v>
      </c>
      <c r="E74" s="71" t="s">
        <v>43</v>
      </c>
      <c r="F74" s="70">
        <v>1355.41</v>
      </c>
      <c r="G74" s="51"/>
      <c r="H74" s="45"/>
      <c r="I74" s="46" t="s">
        <v>33</v>
      </c>
      <c r="J74" s="47">
        <f t="shared" si="0"/>
        <v>1</v>
      </c>
      <c r="K74" s="45" t="s">
        <v>34</v>
      </c>
      <c r="L74" s="45" t="s">
        <v>4</v>
      </c>
      <c r="M74" s="48"/>
      <c r="N74" s="60"/>
      <c r="O74" s="60"/>
      <c r="P74" s="61"/>
      <c r="Q74" s="60"/>
      <c r="R74" s="60"/>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6">
        <f t="shared" si="1"/>
        <v>9487.87</v>
      </c>
      <c r="BB74" s="63">
        <f t="shared" si="2"/>
        <v>9487.87</v>
      </c>
      <c r="BC74" s="67" t="str">
        <f t="shared" si="3"/>
        <v>INR  Nine Thousand Four Hundred &amp; Eighty Seven  and Paise Eighty Seven Only</v>
      </c>
      <c r="IA74" s="22">
        <v>7.03</v>
      </c>
      <c r="IB74" s="22" t="s">
        <v>79</v>
      </c>
      <c r="ID74" s="22">
        <v>7</v>
      </c>
      <c r="IE74" s="23" t="s">
        <v>43</v>
      </c>
      <c r="IF74" s="23"/>
      <c r="IG74" s="23"/>
      <c r="IH74" s="23"/>
      <c r="II74" s="23"/>
    </row>
    <row r="75" spans="1:243" s="22" customFormat="1" ht="171" customHeight="1">
      <c r="A75" s="37">
        <v>7.04</v>
      </c>
      <c r="B75" s="69" t="s">
        <v>150</v>
      </c>
      <c r="C75" s="38"/>
      <c r="D75" s="78"/>
      <c r="E75" s="78"/>
      <c r="F75" s="78"/>
      <c r="G75" s="78"/>
      <c r="H75" s="78"/>
      <c r="I75" s="78"/>
      <c r="J75" s="78"/>
      <c r="K75" s="78"/>
      <c r="L75" s="78"/>
      <c r="M75" s="78"/>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IA75" s="22">
        <v>7.04</v>
      </c>
      <c r="IB75" s="22" t="s">
        <v>150</v>
      </c>
      <c r="IE75" s="23"/>
      <c r="IF75" s="23"/>
      <c r="IG75" s="23"/>
      <c r="IH75" s="23"/>
      <c r="II75" s="23"/>
    </row>
    <row r="76" spans="1:243" s="22" customFormat="1" ht="30" customHeight="1">
      <c r="A76" s="37">
        <v>7.05</v>
      </c>
      <c r="B76" s="69" t="s">
        <v>79</v>
      </c>
      <c r="C76" s="38"/>
      <c r="D76" s="70">
        <v>72</v>
      </c>
      <c r="E76" s="71" t="s">
        <v>43</v>
      </c>
      <c r="F76" s="70">
        <v>1411.62</v>
      </c>
      <c r="G76" s="51"/>
      <c r="H76" s="45"/>
      <c r="I76" s="46" t="s">
        <v>33</v>
      </c>
      <c r="J76" s="47">
        <f t="shared" si="0"/>
        <v>1</v>
      </c>
      <c r="K76" s="45" t="s">
        <v>34</v>
      </c>
      <c r="L76" s="45" t="s">
        <v>4</v>
      </c>
      <c r="M76" s="48"/>
      <c r="N76" s="60"/>
      <c r="O76" s="60"/>
      <c r="P76" s="61"/>
      <c r="Q76" s="60"/>
      <c r="R76" s="60"/>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6">
        <f t="shared" si="1"/>
        <v>101636.64</v>
      </c>
      <c r="BB76" s="63">
        <f t="shared" si="2"/>
        <v>101636.64</v>
      </c>
      <c r="BC76" s="67" t="str">
        <f t="shared" si="3"/>
        <v>INR  One Lakh One Thousand Six Hundred &amp; Thirty Six  and Paise Sixty Four Only</v>
      </c>
      <c r="IA76" s="22">
        <v>7.05</v>
      </c>
      <c r="IB76" s="22" t="s">
        <v>79</v>
      </c>
      <c r="ID76" s="22">
        <v>72</v>
      </c>
      <c r="IE76" s="23" t="s">
        <v>43</v>
      </c>
      <c r="IF76" s="23"/>
      <c r="IG76" s="23"/>
      <c r="IH76" s="23"/>
      <c r="II76" s="23"/>
    </row>
    <row r="77" spans="1:243" s="22" customFormat="1" ht="54" customHeight="1">
      <c r="A77" s="37">
        <v>7.06</v>
      </c>
      <c r="B77" s="69" t="s">
        <v>80</v>
      </c>
      <c r="C77" s="38"/>
      <c r="D77" s="70">
        <v>35.65</v>
      </c>
      <c r="E77" s="71" t="s">
        <v>113</v>
      </c>
      <c r="F77" s="70">
        <v>155.81</v>
      </c>
      <c r="G77" s="51"/>
      <c r="H77" s="45"/>
      <c r="I77" s="46" t="s">
        <v>33</v>
      </c>
      <c r="J77" s="47">
        <f t="shared" si="0"/>
        <v>1</v>
      </c>
      <c r="K77" s="45" t="s">
        <v>34</v>
      </c>
      <c r="L77" s="45" t="s">
        <v>4</v>
      </c>
      <c r="M77" s="48"/>
      <c r="N77" s="60"/>
      <c r="O77" s="60"/>
      <c r="P77" s="61"/>
      <c r="Q77" s="60"/>
      <c r="R77" s="60"/>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6">
        <f t="shared" si="1"/>
        <v>5554.63</v>
      </c>
      <c r="BB77" s="63">
        <f t="shared" si="2"/>
        <v>5554.63</v>
      </c>
      <c r="BC77" s="67" t="str">
        <f t="shared" si="3"/>
        <v>INR  Five Thousand Five Hundred &amp; Fifty Four  and Paise Sixty Three Only</v>
      </c>
      <c r="IA77" s="22">
        <v>7.06</v>
      </c>
      <c r="IB77" s="22" t="s">
        <v>80</v>
      </c>
      <c r="ID77" s="22">
        <v>35.65</v>
      </c>
      <c r="IE77" s="23" t="s">
        <v>113</v>
      </c>
      <c r="IF77" s="23"/>
      <c r="IG77" s="23"/>
      <c r="IH77" s="23"/>
      <c r="II77" s="23"/>
    </row>
    <row r="78" spans="1:243" s="22" customFormat="1" ht="51" customHeight="1">
      <c r="A78" s="37">
        <v>7.07</v>
      </c>
      <c r="B78" s="69" t="s">
        <v>81</v>
      </c>
      <c r="C78" s="38"/>
      <c r="D78" s="70">
        <v>79</v>
      </c>
      <c r="E78" s="71" t="s">
        <v>113</v>
      </c>
      <c r="F78" s="70">
        <v>120.21</v>
      </c>
      <c r="G78" s="51"/>
      <c r="H78" s="45"/>
      <c r="I78" s="46" t="s">
        <v>33</v>
      </c>
      <c r="J78" s="47">
        <f t="shared" si="0"/>
        <v>1</v>
      </c>
      <c r="K78" s="45" t="s">
        <v>34</v>
      </c>
      <c r="L78" s="45" t="s">
        <v>4</v>
      </c>
      <c r="M78" s="48"/>
      <c r="N78" s="60"/>
      <c r="O78" s="60"/>
      <c r="P78" s="61"/>
      <c r="Q78" s="60"/>
      <c r="R78" s="60"/>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6">
        <f t="shared" si="1"/>
        <v>9496.59</v>
      </c>
      <c r="BB78" s="63">
        <f t="shared" si="2"/>
        <v>9496.59</v>
      </c>
      <c r="BC78" s="67" t="str">
        <f t="shared" si="3"/>
        <v>INR  Nine Thousand Four Hundred &amp; Ninety Six  and Paise Fifty Nine Only</v>
      </c>
      <c r="IA78" s="22">
        <v>7.07</v>
      </c>
      <c r="IB78" s="22" t="s">
        <v>81</v>
      </c>
      <c r="ID78" s="22">
        <v>79</v>
      </c>
      <c r="IE78" s="23" t="s">
        <v>113</v>
      </c>
      <c r="IF78" s="23"/>
      <c r="IG78" s="23"/>
      <c r="IH78" s="23"/>
      <c r="II78" s="23"/>
    </row>
    <row r="79" spans="1:243" s="22" customFormat="1" ht="30" customHeight="1">
      <c r="A79" s="37">
        <v>8</v>
      </c>
      <c r="B79" s="69" t="s">
        <v>151</v>
      </c>
      <c r="C79" s="38"/>
      <c r="D79" s="78"/>
      <c r="E79" s="78"/>
      <c r="F79" s="78"/>
      <c r="G79" s="78"/>
      <c r="H79" s="78"/>
      <c r="I79" s="78"/>
      <c r="J79" s="78"/>
      <c r="K79" s="78"/>
      <c r="L79" s="78"/>
      <c r="M79" s="78"/>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IA79" s="22">
        <v>8</v>
      </c>
      <c r="IB79" s="22" t="s">
        <v>151</v>
      </c>
      <c r="IE79" s="23"/>
      <c r="IF79" s="23"/>
      <c r="IG79" s="23"/>
      <c r="IH79" s="23"/>
      <c r="II79" s="23"/>
    </row>
    <row r="80" spans="1:243" s="22" customFormat="1" ht="82.5" customHeight="1">
      <c r="A80" s="37">
        <v>8.01</v>
      </c>
      <c r="B80" s="69" t="s">
        <v>152</v>
      </c>
      <c r="C80" s="38"/>
      <c r="D80" s="78"/>
      <c r="E80" s="78"/>
      <c r="F80" s="78"/>
      <c r="G80" s="78"/>
      <c r="H80" s="78"/>
      <c r="I80" s="78"/>
      <c r="J80" s="78"/>
      <c r="K80" s="78"/>
      <c r="L80" s="78"/>
      <c r="M80" s="78"/>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IA80" s="22">
        <v>8.01</v>
      </c>
      <c r="IB80" s="22" t="s">
        <v>152</v>
      </c>
      <c r="IE80" s="23"/>
      <c r="IF80" s="23"/>
      <c r="IG80" s="23"/>
      <c r="IH80" s="23"/>
      <c r="II80" s="23"/>
    </row>
    <row r="81" spans="1:243" s="22" customFormat="1" ht="30" customHeight="1">
      <c r="A81" s="37">
        <v>8.02</v>
      </c>
      <c r="B81" s="69" t="s">
        <v>153</v>
      </c>
      <c r="C81" s="38"/>
      <c r="D81" s="70">
        <v>15</v>
      </c>
      <c r="E81" s="71" t="s">
        <v>44</v>
      </c>
      <c r="F81" s="70">
        <v>208.02</v>
      </c>
      <c r="G81" s="51"/>
      <c r="H81" s="45"/>
      <c r="I81" s="46" t="s">
        <v>33</v>
      </c>
      <c r="J81" s="47">
        <f aca="true" t="shared" si="4" ref="J81:J112">IF(I81="Less(-)",-1,1)</f>
        <v>1</v>
      </c>
      <c r="K81" s="45" t="s">
        <v>34</v>
      </c>
      <c r="L81" s="45" t="s">
        <v>4</v>
      </c>
      <c r="M81" s="48"/>
      <c r="N81" s="60"/>
      <c r="O81" s="60"/>
      <c r="P81" s="61"/>
      <c r="Q81" s="60"/>
      <c r="R81" s="60"/>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6">
        <f aca="true" t="shared" si="5" ref="BA81:BA112">total_amount_ba($B$2,$D$2,D81,F81,J81,K81,M81)</f>
        <v>3120.3</v>
      </c>
      <c r="BB81" s="63">
        <f aca="true" t="shared" si="6" ref="BB81:BB112">BA81+SUM(N81:AZ81)</f>
        <v>3120.3</v>
      </c>
      <c r="BC81" s="67" t="str">
        <f aca="true" t="shared" si="7" ref="BC81:BC112">SpellNumber(L81,BB81)</f>
        <v>INR  Three Thousand One Hundred &amp; Twenty  and Paise Thirty Only</v>
      </c>
      <c r="IA81" s="22">
        <v>8.02</v>
      </c>
      <c r="IB81" s="22" t="s">
        <v>153</v>
      </c>
      <c r="ID81" s="22">
        <v>15</v>
      </c>
      <c r="IE81" s="23" t="s">
        <v>44</v>
      </c>
      <c r="IF81" s="23"/>
      <c r="IG81" s="23"/>
      <c r="IH81" s="23"/>
      <c r="II81" s="23"/>
    </row>
    <row r="82" spans="1:243" s="22" customFormat="1" ht="142.5" customHeight="1">
      <c r="A82" s="37">
        <v>8.03</v>
      </c>
      <c r="B82" s="69" t="s">
        <v>154</v>
      </c>
      <c r="C82" s="38"/>
      <c r="D82" s="70">
        <v>2</v>
      </c>
      <c r="E82" s="71" t="s">
        <v>48</v>
      </c>
      <c r="F82" s="70">
        <v>213.99</v>
      </c>
      <c r="G82" s="51"/>
      <c r="H82" s="45"/>
      <c r="I82" s="46" t="s">
        <v>33</v>
      </c>
      <c r="J82" s="47">
        <f t="shared" si="4"/>
        <v>1</v>
      </c>
      <c r="K82" s="45" t="s">
        <v>34</v>
      </c>
      <c r="L82" s="45" t="s">
        <v>4</v>
      </c>
      <c r="M82" s="48"/>
      <c r="N82" s="60"/>
      <c r="O82" s="60"/>
      <c r="P82" s="61"/>
      <c r="Q82" s="60"/>
      <c r="R82" s="60"/>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6">
        <f t="shared" si="5"/>
        <v>427.98</v>
      </c>
      <c r="BB82" s="63">
        <f t="shared" si="6"/>
        <v>427.98</v>
      </c>
      <c r="BC82" s="67" t="str">
        <f t="shared" si="7"/>
        <v>INR  Four Hundred &amp; Twenty Seven  and Paise Ninety Eight Only</v>
      </c>
      <c r="IA82" s="22">
        <v>8.03</v>
      </c>
      <c r="IB82" s="22" t="s">
        <v>154</v>
      </c>
      <c r="ID82" s="22">
        <v>2</v>
      </c>
      <c r="IE82" s="23" t="s">
        <v>48</v>
      </c>
      <c r="IF82" s="23"/>
      <c r="IG82" s="23"/>
      <c r="IH82" s="23"/>
      <c r="II82" s="23"/>
    </row>
    <row r="83" spans="1:243" s="22" customFormat="1" ht="80.25" customHeight="1">
      <c r="A83" s="37">
        <v>8.04</v>
      </c>
      <c r="B83" s="69" t="s">
        <v>155</v>
      </c>
      <c r="C83" s="38"/>
      <c r="D83" s="78"/>
      <c r="E83" s="78"/>
      <c r="F83" s="78"/>
      <c r="G83" s="78"/>
      <c r="H83" s="78"/>
      <c r="I83" s="78"/>
      <c r="J83" s="78"/>
      <c r="K83" s="78"/>
      <c r="L83" s="78"/>
      <c r="M83" s="78"/>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IA83" s="22">
        <v>8.04</v>
      </c>
      <c r="IB83" s="22" t="s">
        <v>155</v>
      </c>
      <c r="IE83" s="23"/>
      <c r="IF83" s="23"/>
      <c r="IG83" s="23"/>
      <c r="IH83" s="23"/>
      <c r="II83" s="23"/>
    </row>
    <row r="84" spans="1:243" s="22" customFormat="1" ht="30" customHeight="1">
      <c r="A84" s="37">
        <v>8.05</v>
      </c>
      <c r="B84" s="69" t="s">
        <v>156</v>
      </c>
      <c r="C84" s="38"/>
      <c r="D84" s="70">
        <v>12</v>
      </c>
      <c r="E84" s="71" t="s">
        <v>44</v>
      </c>
      <c r="F84" s="70">
        <v>267.47</v>
      </c>
      <c r="G84" s="51"/>
      <c r="H84" s="45"/>
      <c r="I84" s="46" t="s">
        <v>33</v>
      </c>
      <c r="J84" s="47">
        <f t="shared" si="4"/>
        <v>1</v>
      </c>
      <c r="K84" s="45" t="s">
        <v>34</v>
      </c>
      <c r="L84" s="45" t="s">
        <v>4</v>
      </c>
      <c r="M84" s="48"/>
      <c r="N84" s="60"/>
      <c r="O84" s="60"/>
      <c r="P84" s="61"/>
      <c r="Q84" s="60"/>
      <c r="R84" s="60"/>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6">
        <f t="shared" si="5"/>
        <v>3209.64</v>
      </c>
      <c r="BB84" s="63">
        <f t="shared" si="6"/>
        <v>3209.64</v>
      </c>
      <c r="BC84" s="67" t="str">
        <f t="shared" si="7"/>
        <v>INR  Three Thousand Two Hundred &amp; Nine  and Paise Sixty Four Only</v>
      </c>
      <c r="IA84" s="22">
        <v>8.05</v>
      </c>
      <c r="IB84" s="22" t="s">
        <v>156</v>
      </c>
      <c r="ID84" s="22">
        <v>12</v>
      </c>
      <c r="IE84" s="23" t="s">
        <v>44</v>
      </c>
      <c r="IF84" s="23"/>
      <c r="IG84" s="23"/>
      <c r="IH84" s="23"/>
      <c r="II84" s="23"/>
    </row>
    <row r="85" spans="1:243" s="22" customFormat="1" ht="97.5" customHeight="1">
      <c r="A85" s="37">
        <v>8.06</v>
      </c>
      <c r="B85" s="69" t="s">
        <v>157</v>
      </c>
      <c r="C85" s="38"/>
      <c r="D85" s="78"/>
      <c r="E85" s="78"/>
      <c r="F85" s="78"/>
      <c r="G85" s="78"/>
      <c r="H85" s="78"/>
      <c r="I85" s="78"/>
      <c r="J85" s="78"/>
      <c r="K85" s="78"/>
      <c r="L85" s="78"/>
      <c r="M85" s="78"/>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IA85" s="22">
        <v>8.06</v>
      </c>
      <c r="IB85" s="22" t="s">
        <v>157</v>
      </c>
      <c r="IE85" s="23"/>
      <c r="IF85" s="23"/>
      <c r="IG85" s="23"/>
      <c r="IH85" s="23"/>
      <c r="II85" s="23"/>
    </row>
    <row r="86" spans="1:243" s="22" customFormat="1" ht="30" customHeight="1">
      <c r="A86" s="37">
        <v>8.07</v>
      </c>
      <c r="B86" s="69" t="s">
        <v>158</v>
      </c>
      <c r="C86" s="38"/>
      <c r="D86" s="78"/>
      <c r="E86" s="78"/>
      <c r="F86" s="78"/>
      <c r="G86" s="78"/>
      <c r="H86" s="78"/>
      <c r="I86" s="78"/>
      <c r="J86" s="78"/>
      <c r="K86" s="78"/>
      <c r="L86" s="78"/>
      <c r="M86" s="78"/>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IA86" s="22">
        <v>8.07</v>
      </c>
      <c r="IB86" s="22" t="s">
        <v>158</v>
      </c>
      <c r="IE86" s="23"/>
      <c r="IF86" s="23"/>
      <c r="IG86" s="23"/>
      <c r="IH86" s="23"/>
      <c r="II86" s="23"/>
    </row>
    <row r="87" spans="1:243" s="22" customFormat="1" ht="30" customHeight="1">
      <c r="A87" s="37">
        <v>8.08</v>
      </c>
      <c r="B87" s="69" t="s">
        <v>159</v>
      </c>
      <c r="C87" s="38"/>
      <c r="D87" s="70">
        <v>2</v>
      </c>
      <c r="E87" s="71" t="s">
        <v>48</v>
      </c>
      <c r="F87" s="70">
        <v>165.32</v>
      </c>
      <c r="G87" s="51"/>
      <c r="H87" s="45"/>
      <c r="I87" s="46" t="s">
        <v>33</v>
      </c>
      <c r="J87" s="47">
        <f t="shared" si="4"/>
        <v>1</v>
      </c>
      <c r="K87" s="45" t="s">
        <v>34</v>
      </c>
      <c r="L87" s="45" t="s">
        <v>4</v>
      </c>
      <c r="M87" s="48"/>
      <c r="N87" s="60"/>
      <c r="O87" s="60"/>
      <c r="P87" s="61"/>
      <c r="Q87" s="60"/>
      <c r="R87" s="60"/>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6">
        <f t="shared" si="5"/>
        <v>330.64</v>
      </c>
      <c r="BB87" s="63">
        <f t="shared" si="6"/>
        <v>330.64</v>
      </c>
      <c r="BC87" s="67" t="str">
        <f t="shared" si="7"/>
        <v>INR  Three Hundred &amp; Thirty  and Paise Sixty Four Only</v>
      </c>
      <c r="IA87" s="22">
        <v>8.08</v>
      </c>
      <c r="IB87" s="22" t="s">
        <v>159</v>
      </c>
      <c r="ID87" s="22">
        <v>2</v>
      </c>
      <c r="IE87" s="23" t="s">
        <v>48</v>
      </c>
      <c r="IF87" s="23"/>
      <c r="IG87" s="23"/>
      <c r="IH87" s="23"/>
      <c r="II87" s="23"/>
    </row>
    <row r="88" spans="1:243" s="22" customFormat="1" ht="30" customHeight="1">
      <c r="A88" s="37">
        <v>8.09</v>
      </c>
      <c r="B88" s="69" t="s">
        <v>160</v>
      </c>
      <c r="C88" s="38"/>
      <c r="D88" s="78"/>
      <c r="E88" s="78"/>
      <c r="F88" s="78"/>
      <c r="G88" s="78"/>
      <c r="H88" s="78"/>
      <c r="I88" s="78"/>
      <c r="J88" s="78"/>
      <c r="K88" s="78"/>
      <c r="L88" s="78"/>
      <c r="M88" s="78"/>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IA88" s="22">
        <v>8.09</v>
      </c>
      <c r="IB88" s="22" t="s">
        <v>160</v>
      </c>
      <c r="IE88" s="23"/>
      <c r="IF88" s="23"/>
      <c r="IG88" s="23"/>
      <c r="IH88" s="23"/>
      <c r="II88" s="23"/>
    </row>
    <row r="89" spans="1:243" s="22" customFormat="1" ht="30" customHeight="1">
      <c r="A89" s="68">
        <v>8.1</v>
      </c>
      <c r="B89" s="69" t="s">
        <v>161</v>
      </c>
      <c r="C89" s="38"/>
      <c r="D89" s="70">
        <v>2</v>
      </c>
      <c r="E89" s="71" t="s">
        <v>48</v>
      </c>
      <c r="F89" s="70">
        <v>99.78</v>
      </c>
      <c r="G89" s="51"/>
      <c r="H89" s="45"/>
      <c r="I89" s="46" t="s">
        <v>33</v>
      </c>
      <c r="J89" s="47">
        <f t="shared" si="4"/>
        <v>1</v>
      </c>
      <c r="K89" s="45" t="s">
        <v>34</v>
      </c>
      <c r="L89" s="45" t="s">
        <v>4</v>
      </c>
      <c r="M89" s="48"/>
      <c r="N89" s="60"/>
      <c r="O89" s="60"/>
      <c r="P89" s="61"/>
      <c r="Q89" s="60"/>
      <c r="R89" s="60"/>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6">
        <f t="shared" si="5"/>
        <v>199.56</v>
      </c>
      <c r="BB89" s="63">
        <f t="shared" si="6"/>
        <v>199.56</v>
      </c>
      <c r="BC89" s="67" t="str">
        <f t="shared" si="7"/>
        <v>INR  One Hundred &amp; Ninety Nine  and Paise Fifty Six Only</v>
      </c>
      <c r="IA89" s="22">
        <v>8.1</v>
      </c>
      <c r="IB89" s="22" t="s">
        <v>161</v>
      </c>
      <c r="ID89" s="22">
        <v>2</v>
      </c>
      <c r="IE89" s="23" t="s">
        <v>48</v>
      </c>
      <c r="IF89" s="23"/>
      <c r="IG89" s="23"/>
      <c r="IH89" s="23"/>
      <c r="II89" s="23"/>
    </row>
    <row r="90" spans="1:243" s="22" customFormat="1" ht="129.75" customHeight="1">
      <c r="A90" s="37">
        <v>8.11</v>
      </c>
      <c r="B90" s="69" t="s">
        <v>162</v>
      </c>
      <c r="C90" s="38"/>
      <c r="D90" s="78"/>
      <c r="E90" s="78"/>
      <c r="F90" s="78"/>
      <c r="G90" s="78"/>
      <c r="H90" s="78"/>
      <c r="I90" s="78"/>
      <c r="J90" s="78"/>
      <c r="K90" s="78"/>
      <c r="L90" s="78"/>
      <c r="M90" s="78"/>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IA90" s="22">
        <v>8.11</v>
      </c>
      <c r="IB90" s="22" t="s">
        <v>162</v>
      </c>
      <c r="IE90" s="23"/>
      <c r="IF90" s="23"/>
      <c r="IG90" s="23"/>
      <c r="IH90" s="23"/>
      <c r="II90" s="23"/>
    </row>
    <row r="91" spans="1:243" s="22" customFormat="1" ht="30" customHeight="1">
      <c r="A91" s="37">
        <v>8.12</v>
      </c>
      <c r="B91" s="69" t="s">
        <v>163</v>
      </c>
      <c r="C91" s="38"/>
      <c r="D91" s="70">
        <v>6</v>
      </c>
      <c r="E91" s="71" t="s">
        <v>48</v>
      </c>
      <c r="F91" s="70">
        <v>253.22</v>
      </c>
      <c r="G91" s="51"/>
      <c r="H91" s="45"/>
      <c r="I91" s="46" t="s">
        <v>33</v>
      </c>
      <c r="J91" s="47">
        <f t="shared" si="4"/>
        <v>1</v>
      </c>
      <c r="K91" s="45" t="s">
        <v>34</v>
      </c>
      <c r="L91" s="45" t="s">
        <v>4</v>
      </c>
      <c r="M91" s="48"/>
      <c r="N91" s="60"/>
      <c r="O91" s="60"/>
      <c r="P91" s="61"/>
      <c r="Q91" s="60"/>
      <c r="R91" s="60"/>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6">
        <f t="shared" si="5"/>
        <v>1519.32</v>
      </c>
      <c r="BB91" s="63">
        <f t="shared" si="6"/>
        <v>1519.32</v>
      </c>
      <c r="BC91" s="67" t="str">
        <f t="shared" si="7"/>
        <v>INR  One Thousand Five Hundred &amp; Nineteen  and Paise Thirty Two Only</v>
      </c>
      <c r="IA91" s="22">
        <v>8.12</v>
      </c>
      <c r="IB91" s="22" t="s">
        <v>163</v>
      </c>
      <c r="ID91" s="22">
        <v>6</v>
      </c>
      <c r="IE91" s="23" t="s">
        <v>48</v>
      </c>
      <c r="IF91" s="23"/>
      <c r="IG91" s="23"/>
      <c r="IH91" s="23"/>
      <c r="II91" s="23"/>
    </row>
    <row r="92" spans="1:243" s="22" customFormat="1" ht="30" customHeight="1">
      <c r="A92" s="37">
        <v>9</v>
      </c>
      <c r="B92" s="69" t="s">
        <v>164</v>
      </c>
      <c r="C92" s="38"/>
      <c r="D92" s="78"/>
      <c r="E92" s="78"/>
      <c r="F92" s="78"/>
      <c r="G92" s="78"/>
      <c r="H92" s="78"/>
      <c r="I92" s="78"/>
      <c r="J92" s="78"/>
      <c r="K92" s="78"/>
      <c r="L92" s="78"/>
      <c r="M92" s="78"/>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IA92" s="22">
        <v>9</v>
      </c>
      <c r="IB92" s="22" t="s">
        <v>164</v>
      </c>
      <c r="IE92" s="23"/>
      <c r="IF92" s="23"/>
      <c r="IG92" s="23"/>
      <c r="IH92" s="23"/>
      <c r="II92" s="23"/>
    </row>
    <row r="93" spans="1:243" s="22" customFormat="1" ht="30" customHeight="1">
      <c r="A93" s="37">
        <v>9.01</v>
      </c>
      <c r="B93" s="69" t="s">
        <v>165</v>
      </c>
      <c r="C93" s="38"/>
      <c r="D93" s="78"/>
      <c r="E93" s="78"/>
      <c r="F93" s="78"/>
      <c r="G93" s="78"/>
      <c r="H93" s="78"/>
      <c r="I93" s="78"/>
      <c r="J93" s="78"/>
      <c r="K93" s="78"/>
      <c r="L93" s="78"/>
      <c r="M93" s="78"/>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IA93" s="22">
        <v>9.01</v>
      </c>
      <c r="IB93" s="22" t="s">
        <v>165</v>
      </c>
      <c r="IE93" s="23"/>
      <c r="IF93" s="23"/>
      <c r="IG93" s="23"/>
      <c r="IH93" s="23"/>
      <c r="II93" s="23"/>
    </row>
    <row r="94" spans="1:243" s="22" customFormat="1" ht="30" customHeight="1">
      <c r="A94" s="37">
        <v>9.02</v>
      </c>
      <c r="B94" s="69" t="s">
        <v>49</v>
      </c>
      <c r="C94" s="38"/>
      <c r="D94" s="70">
        <v>20</v>
      </c>
      <c r="E94" s="71" t="s">
        <v>43</v>
      </c>
      <c r="F94" s="70">
        <v>231.08</v>
      </c>
      <c r="G94" s="51"/>
      <c r="H94" s="45"/>
      <c r="I94" s="46" t="s">
        <v>33</v>
      </c>
      <c r="J94" s="47">
        <f t="shared" si="4"/>
        <v>1</v>
      </c>
      <c r="K94" s="45" t="s">
        <v>34</v>
      </c>
      <c r="L94" s="45" t="s">
        <v>4</v>
      </c>
      <c r="M94" s="48"/>
      <c r="N94" s="60"/>
      <c r="O94" s="60"/>
      <c r="P94" s="61"/>
      <c r="Q94" s="60"/>
      <c r="R94" s="60"/>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6">
        <f t="shared" si="5"/>
        <v>4621.6</v>
      </c>
      <c r="BB94" s="63">
        <f t="shared" si="6"/>
        <v>4621.6</v>
      </c>
      <c r="BC94" s="67" t="str">
        <f t="shared" si="7"/>
        <v>INR  Four Thousand Six Hundred &amp; Twenty One  and Paise Sixty Only</v>
      </c>
      <c r="IA94" s="22">
        <v>9.02</v>
      </c>
      <c r="IB94" s="22" t="s">
        <v>49</v>
      </c>
      <c r="ID94" s="22">
        <v>20</v>
      </c>
      <c r="IE94" s="23" t="s">
        <v>43</v>
      </c>
      <c r="IF94" s="23"/>
      <c r="IG94" s="23"/>
      <c r="IH94" s="23"/>
      <c r="II94" s="23"/>
    </row>
    <row r="95" spans="1:243" s="22" customFormat="1" ht="30" customHeight="1">
      <c r="A95" s="37">
        <v>9.03</v>
      </c>
      <c r="B95" s="69" t="s">
        <v>166</v>
      </c>
      <c r="C95" s="38"/>
      <c r="D95" s="78"/>
      <c r="E95" s="78"/>
      <c r="F95" s="78"/>
      <c r="G95" s="78"/>
      <c r="H95" s="78"/>
      <c r="I95" s="78"/>
      <c r="J95" s="78"/>
      <c r="K95" s="78"/>
      <c r="L95" s="78"/>
      <c r="M95" s="78"/>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IA95" s="22">
        <v>9.03</v>
      </c>
      <c r="IB95" s="22" t="s">
        <v>166</v>
      </c>
      <c r="IE95" s="23"/>
      <c r="IF95" s="23"/>
      <c r="IG95" s="23"/>
      <c r="IH95" s="23"/>
      <c r="II95" s="23"/>
    </row>
    <row r="96" spans="1:243" s="22" customFormat="1" ht="30" customHeight="1">
      <c r="A96" s="37">
        <v>9.04</v>
      </c>
      <c r="B96" s="69" t="s">
        <v>49</v>
      </c>
      <c r="C96" s="38"/>
      <c r="D96" s="70">
        <v>15</v>
      </c>
      <c r="E96" s="71" t="s">
        <v>43</v>
      </c>
      <c r="F96" s="70">
        <v>315.74</v>
      </c>
      <c r="G96" s="51"/>
      <c r="H96" s="45"/>
      <c r="I96" s="46" t="s">
        <v>33</v>
      </c>
      <c r="J96" s="47">
        <f t="shared" si="4"/>
        <v>1</v>
      </c>
      <c r="K96" s="45" t="s">
        <v>34</v>
      </c>
      <c r="L96" s="45" t="s">
        <v>4</v>
      </c>
      <c r="M96" s="48"/>
      <c r="N96" s="60"/>
      <c r="O96" s="60"/>
      <c r="P96" s="61"/>
      <c r="Q96" s="60"/>
      <c r="R96" s="60"/>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6">
        <f t="shared" si="5"/>
        <v>4736.1</v>
      </c>
      <c r="BB96" s="63">
        <f t="shared" si="6"/>
        <v>4736.1</v>
      </c>
      <c r="BC96" s="67" t="str">
        <f t="shared" si="7"/>
        <v>INR  Four Thousand Seven Hundred &amp; Thirty Six  and Paise Ten Only</v>
      </c>
      <c r="IA96" s="22">
        <v>9.04</v>
      </c>
      <c r="IB96" s="22" t="s">
        <v>49</v>
      </c>
      <c r="ID96" s="22">
        <v>15</v>
      </c>
      <c r="IE96" s="23" t="s">
        <v>43</v>
      </c>
      <c r="IF96" s="23"/>
      <c r="IG96" s="23"/>
      <c r="IH96" s="23"/>
      <c r="II96" s="23"/>
    </row>
    <row r="97" spans="1:243" s="22" customFormat="1" ht="30" customHeight="1">
      <c r="A97" s="37">
        <v>9.05</v>
      </c>
      <c r="B97" s="69" t="s">
        <v>167</v>
      </c>
      <c r="C97" s="38"/>
      <c r="D97" s="78"/>
      <c r="E97" s="78"/>
      <c r="F97" s="78"/>
      <c r="G97" s="78"/>
      <c r="H97" s="78"/>
      <c r="I97" s="78"/>
      <c r="J97" s="78"/>
      <c r="K97" s="78"/>
      <c r="L97" s="78"/>
      <c r="M97" s="78"/>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IA97" s="22">
        <v>9.05</v>
      </c>
      <c r="IB97" s="22" t="s">
        <v>167</v>
      </c>
      <c r="IE97" s="23"/>
      <c r="IF97" s="23"/>
      <c r="IG97" s="23"/>
      <c r="IH97" s="23"/>
      <c r="II97" s="23"/>
    </row>
    <row r="98" spans="1:243" s="22" customFormat="1" ht="30" customHeight="1">
      <c r="A98" s="37">
        <v>9.06</v>
      </c>
      <c r="B98" s="69" t="s">
        <v>82</v>
      </c>
      <c r="C98" s="38"/>
      <c r="D98" s="70">
        <v>5.5</v>
      </c>
      <c r="E98" s="71" t="s">
        <v>43</v>
      </c>
      <c r="F98" s="70">
        <v>199.34</v>
      </c>
      <c r="G98" s="51"/>
      <c r="H98" s="45"/>
      <c r="I98" s="46" t="s">
        <v>33</v>
      </c>
      <c r="J98" s="47">
        <f t="shared" si="4"/>
        <v>1</v>
      </c>
      <c r="K98" s="45" t="s">
        <v>34</v>
      </c>
      <c r="L98" s="45" t="s">
        <v>4</v>
      </c>
      <c r="M98" s="48"/>
      <c r="N98" s="60"/>
      <c r="O98" s="60"/>
      <c r="P98" s="61"/>
      <c r="Q98" s="60"/>
      <c r="R98" s="60"/>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6">
        <f t="shared" si="5"/>
        <v>1096.37</v>
      </c>
      <c r="BB98" s="63">
        <f t="shared" si="6"/>
        <v>1096.37</v>
      </c>
      <c r="BC98" s="67" t="str">
        <f t="shared" si="7"/>
        <v>INR  One Thousand  &amp;Ninety Six  and Paise Thirty Seven Only</v>
      </c>
      <c r="IA98" s="22">
        <v>9.06</v>
      </c>
      <c r="IB98" s="22" t="s">
        <v>82</v>
      </c>
      <c r="ID98" s="22">
        <v>5.5</v>
      </c>
      <c r="IE98" s="23" t="s">
        <v>43</v>
      </c>
      <c r="IF98" s="23"/>
      <c r="IG98" s="23"/>
      <c r="IH98" s="23"/>
      <c r="II98" s="23"/>
    </row>
    <row r="99" spans="1:243" s="22" customFormat="1" ht="82.5" customHeight="1">
      <c r="A99" s="37">
        <v>9.07</v>
      </c>
      <c r="B99" s="69" t="s">
        <v>168</v>
      </c>
      <c r="C99" s="38"/>
      <c r="D99" s="78"/>
      <c r="E99" s="78"/>
      <c r="F99" s="78"/>
      <c r="G99" s="78"/>
      <c r="H99" s="78"/>
      <c r="I99" s="78"/>
      <c r="J99" s="78"/>
      <c r="K99" s="78"/>
      <c r="L99" s="78"/>
      <c r="M99" s="78"/>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IA99" s="22">
        <v>9.07</v>
      </c>
      <c r="IB99" s="22" t="s">
        <v>168</v>
      </c>
      <c r="IE99" s="23"/>
      <c r="IF99" s="23"/>
      <c r="IG99" s="23"/>
      <c r="IH99" s="23"/>
      <c r="II99" s="23"/>
    </row>
    <row r="100" spans="1:243" s="22" customFormat="1" ht="30" customHeight="1">
      <c r="A100" s="37">
        <v>9.08</v>
      </c>
      <c r="B100" s="69" t="s">
        <v>83</v>
      </c>
      <c r="C100" s="38"/>
      <c r="D100" s="70">
        <v>278</v>
      </c>
      <c r="E100" s="71" t="s">
        <v>43</v>
      </c>
      <c r="F100" s="70">
        <v>76.41</v>
      </c>
      <c r="G100" s="51"/>
      <c r="H100" s="45"/>
      <c r="I100" s="46" t="s">
        <v>33</v>
      </c>
      <c r="J100" s="47">
        <f t="shared" si="4"/>
        <v>1</v>
      </c>
      <c r="K100" s="45" t="s">
        <v>34</v>
      </c>
      <c r="L100" s="45" t="s">
        <v>4</v>
      </c>
      <c r="M100" s="48"/>
      <c r="N100" s="60"/>
      <c r="O100" s="60"/>
      <c r="P100" s="61"/>
      <c r="Q100" s="60"/>
      <c r="R100" s="60"/>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6">
        <f t="shared" si="5"/>
        <v>21241.98</v>
      </c>
      <c r="BB100" s="63">
        <f t="shared" si="6"/>
        <v>21241.98</v>
      </c>
      <c r="BC100" s="67" t="str">
        <f t="shared" si="7"/>
        <v>INR  Twenty One Thousand Two Hundred &amp; Forty One  and Paise Ninety Eight Only</v>
      </c>
      <c r="IA100" s="22">
        <v>9.08</v>
      </c>
      <c r="IB100" s="22" t="s">
        <v>83</v>
      </c>
      <c r="ID100" s="22">
        <v>278</v>
      </c>
      <c r="IE100" s="23" t="s">
        <v>43</v>
      </c>
      <c r="IF100" s="23"/>
      <c r="IG100" s="23"/>
      <c r="IH100" s="23"/>
      <c r="II100" s="23"/>
    </row>
    <row r="101" spans="1:243" s="22" customFormat="1" ht="51.75" customHeight="1">
      <c r="A101" s="37">
        <v>9.09</v>
      </c>
      <c r="B101" s="69" t="s">
        <v>169</v>
      </c>
      <c r="C101" s="38"/>
      <c r="D101" s="78"/>
      <c r="E101" s="78"/>
      <c r="F101" s="78"/>
      <c r="G101" s="78"/>
      <c r="H101" s="78"/>
      <c r="I101" s="78"/>
      <c r="J101" s="78"/>
      <c r="K101" s="78"/>
      <c r="L101" s="78"/>
      <c r="M101" s="78"/>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IA101" s="22">
        <v>9.09</v>
      </c>
      <c r="IB101" s="22" t="s">
        <v>169</v>
      </c>
      <c r="IE101" s="23"/>
      <c r="IF101" s="23"/>
      <c r="IG101" s="23"/>
      <c r="IH101" s="23"/>
      <c r="II101" s="23"/>
    </row>
    <row r="102" spans="1:243" s="22" customFormat="1" ht="30" customHeight="1">
      <c r="A102" s="68">
        <v>9.1</v>
      </c>
      <c r="B102" s="69" t="s">
        <v>83</v>
      </c>
      <c r="C102" s="38"/>
      <c r="D102" s="70">
        <v>4</v>
      </c>
      <c r="E102" s="71" t="s">
        <v>43</v>
      </c>
      <c r="F102" s="70">
        <v>106.58</v>
      </c>
      <c r="G102" s="51"/>
      <c r="H102" s="45"/>
      <c r="I102" s="46" t="s">
        <v>33</v>
      </c>
      <c r="J102" s="47">
        <f t="shared" si="4"/>
        <v>1</v>
      </c>
      <c r="K102" s="45" t="s">
        <v>34</v>
      </c>
      <c r="L102" s="45" t="s">
        <v>4</v>
      </c>
      <c r="M102" s="48"/>
      <c r="N102" s="60"/>
      <c r="O102" s="60"/>
      <c r="P102" s="61"/>
      <c r="Q102" s="60"/>
      <c r="R102" s="60"/>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6">
        <f t="shared" si="5"/>
        <v>426.32</v>
      </c>
      <c r="BB102" s="63">
        <f t="shared" si="6"/>
        <v>426.32</v>
      </c>
      <c r="BC102" s="67" t="str">
        <f t="shared" si="7"/>
        <v>INR  Four Hundred &amp; Twenty Six  and Paise Thirty Two Only</v>
      </c>
      <c r="IA102" s="22">
        <v>9.1</v>
      </c>
      <c r="IB102" s="22" t="s">
        <v>83</v>
      </c>
      <c r="ID102" s="22">
        <v>4</v>
      </c>
      <c r="IE102" s="23" t="s">
        <v>43</v>
      </c>
      <c r="IF102" s="23"/>
      <c r="IG102" s="23"/>
      <c r="IH102" s="23"/>
      <c r="II102" s="23"/>
    </row>
    <row r="103" spans="1:243" s="22" customFormat="1" ht="51" customHeight="1">
      <c r="A103" s="37">
        <v>9.11</v>
      </c>
      <c r="B103" s="69" t="s">
        <v>170</v>
      </c>
      <c r="C103" s="38"/>
      <c r="D103" s="78"/>
      <c r="E103" s="78"/>
      <c r="F103" s="78"/>
      <c r="G103" s="78"/>
      <c r="H103" s="78"/>
      <c r="I103" s="78"/>
      <c r="J103" s="78"/>
      <c r="K103" s="78"/>
      <c r="L103" s="78"/>
      <c r="M103" s="78"/>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IA103" s="22">
        <v>9.11</v>
      </c>
      <c r="IB103" s="22" t="s">
        <v>170</v>
      </c>
      <c r="IE103" s="23"/>
      <c r="IF103" s="23"/>
      <c r="IG103" s="23"/>
      <c r="IH103" s="23"/>
      <c r="II103" s="23"/>
    </row>
    <row r="104" spans="1:243" s="22" customFormat="1" ht="54.75" customHeight="1">
      <c r="A104" s="37">
        <v>9.12</v>
      </c>
      <c r="B104" s="69" t="s">
        <v>84</v>
      </c>
      <c r="C104" s="38"/>
      <c r="D104" s="70">
        <v>20</v>
      </c>
      <c r="E104" s="71" t="s">
        <v>43</v>
      </c>
      <c r="F104" s="70">
        <v>155.33</v>
      </c>
      <c r="G104" s="51"/>
      <c r="H104" s="45"/>
      <c r="I104" s="46" t="s">
        <v>33</v>
      </c>
      <c r="J104" s="47">
        <f t="shared" si="4"/>
        <v>1</v>
      </c>
      <c r="K104" s="45" t="s">
        <v>34</v>
      </c>
      <c r="L104" s="45" t="s">
        <v>4</v>
      </c>
      <c r="M104" s="48"/>
      <c r="N104" s="60"/>
      <c r="O104" s="60"/>
      <c r="P104" s="61"/>
      <c r="Q104" s="60"/>
      <c r="R104" s="60"/>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6">
        <f t="shared" si="5"/>
        <v>3106.6</v>
      </c>
      <c r="BB104" s="63">
        <f t="shared" si="6"/>
        <v>3106.6</v>
      </c>
      <c r="BC104" s="67" t="str">
        <f t="shared" si="7"/>
        <v>INR  Three Thousand One Hundred &amp; Six  and Paise Sixty Only</v>
      </c>
      <c r="IA104" s="22">
        <v>9.12</v>
      </c>
      <c r="IB104" s="22" t="s">
        <v>84</v>
      </c>
      <c r="ID104" s="22">
        <v>20</v>
      </c>
      <c r="IE104" s="23" t="s">
        <v>43</v>
      </c>
      <c r="IF104" s="23"/>
      <c r="IG104" s="23"/>
      <c r="IH104" s="23"/>
      <c r="II104" s="23"/>
    </row>
    <row r="105" spans="1:243" s="22" customFormat="1" ht="80.25" customHeight="1">
      <c r="A105" s="37">
        <v>9.13</v>
      </c>
      <c r="B105" s="69" t="s">
        <v>50</v>
      </c>
      <c r="C105" s="38"/>
      <c r="D105" s="70">
        <v>278</v>
      </c>
      <c r="E105" s="71" t="s">
        <v>43</v>
      </c>
      <c r="F105" s="70">
        <v>100.96</v>
      </c>
      <c r="G105" s="51"/>
      <c r="H105" s="45"/>
      <c r="I105" s="46" t="s">
        <v>33</v>
      </c>
      <c r="J105" s="47">
        <f t="shared" si="4"/>
        <v>1</v>
      </c>
      <c r="K105" s="45" t="s">
        <v>34</v>
      </c>
      <c r="L105" s="45" t="s">
        <v>4</v>
      </c>
      <c r="M105" s="48"/>
      <c r="N105" s="60"/>
      <c r="O105" s="60"/>
      <c r="P105" s="61"/>
      <c r="Q105" s="60"/>
      <c r="R105" s="60"/>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6">
        <f t="shared" si="5"/>
        <v>28066.88</v>
      </c>
      <c r="BB105" s="63">
        <f t="shared" si="6"/>
        <v>28066.88</v>
      </c>
      <c r="BC105" s="67" t="str">
        <f t="shared" si="7"/>
        <v>INR  Twenty Eight Thousand  &amp;Sixty Six  and Paise Eighty Eight Only</v>
      </c>
      <c r="IA105" s="22">
        <v>9.13</v>
      </c>
      <c r="IB105" s="22" t="s">
        <v>50</v>
      </c>
      <c r="ID105" s="22">
        <v>278</v>
      </c>
      <c r="IE105" s="23" t="s">
        <v>43</v>
      </c>
      <c r="IF105" s="23"/>
      <c r="IG105" s="23"/>
      <c r="IH105" s="23"/>
      <c r="II105" s="23"/>
    </row>
    <row r="106" spans="1:243" s="22" customFormat="1" ht="30" customHeight="1">
      <c r="A106" s="37">
        <v>9.14</v>
      </c>
      <c r="B106" s="69" t="s">
        <v>171</v>
      </c>
      <c r="C106" s="38"/>
      <c r="D106" s="78"/>
      <c r="E106" s="78"/>
      <c r="F106" s="78"/>
      <c r="G106" s="78"/>
      <c r="H106" s="78"/>
      <c r="I106" s="78"/>
      <c r="J106" s="78"/>
      <c r="K106" s="78"/>
      <c r="L106" s="78"/>
      <c r="M106" s="78"/>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IA106" s="22">
        <v>9.14</v>
      </c>
      <c r="IB106" s="22" t="s">
        <v>171</v>
      </c>
      <c r="IE106" s="23"/>
      <c r="IF106" s="23"/>
      <c r="IG106" s="23"/>
      <c r="IH106" s="23"/>
      <c r="II106" s="23"/>
    </row>
    <row r="107" spans="1:243" s="22" customFormat="1" ht="30" customHeight="1">
      <c r="A107" s="37">
        <v>9.15</v>
      </c>
      <c r="B107" s="69" t="s">
        <v>172</v>
      </c>
      <c r="C107" s="38"/>
      <c r="D107" s="70">
        <v>78</v>
      </c>
      <c r="E107" s="71" t="s">
        <v>43</v>
      </c>
      <c r="F107" s="70">
        <v>8.99</v>
      </c>
      <c r="G107" s="51"/>
      <c r="H107" s="45"/>
      <c r="I107" s="46" t="s">
        <v>33</v>
      </c>
      <c r="J107" s="47">
        <f t="shared" si="4"/>
        <v>1</v>
      </c>
      <c r="K107" s="45" t="s">
        <v>34</v>
      </c>
      <c r="L107" s="45" t="s">
        <v>4</v>
      </c>
      <c r="M107" s="48"/>
      <c r="N107" s="60"/>
      <c r="O107" s="60"/>
      <c r="P107" s="61"/>
      <c r="Q107" s="60"/>
      <c r="R107" s="60"/>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6">
        <f t="shared" si="5"/>
        <v>701.22</v>
      </c>
      <c r="BB107" s="63">
        <f t="shared" si="6"/>
        <v>701.22</v>
      </c>
      <c r="BC107" s="67" t="str">
        <f t="shared" si="7"/>
        <v>INR  Seven Hundred &amp; One  and Paise Twenty Two Only</v>
      </c>
      <c r="IA107" s="22">
        <v>9.15</v>
      </c>
      <c r="IB107" s="22" t="s">
        <v>172</v>
      </c>
      <c r="ID107" s="22">
        <v>78</v>
      </c>
      <c r="IE107" s="23" t="s">
        <v>43</v>
      </c>
      <c r="IF107" s="23"/>
      <c r="IG107" s="23"/>
      <c r="IH107" s="23"/>
      <c r="II107" s="23"/>
    </row>
    <row r="108" spans="1:243" s="22" customFormat="1" ht="80.25" customHeight="1">
      <c r="A108" s="37">
        <v>9.16</v>
      </c>
      <c r="B108" s="69" t="s">
        <v>85</v>
      </c>
      <c r="C108" s="38"/>
      <c r="D108" s="70">
        <v>233</v>
      </c>
      <c r="E108" s="71" t="s">
        <v>43</v>
      </c>
      <c r="F108" s="70">
        <v>16</v>
      </c>
      <c r="G108" s="51"/>
      <c r="H108" s="45"/>
      <c r="I108" s="46" t="s">
        <v>33</v>
      </c>
      <c r="J108" s="47">
        <f t="shared" si="4"/>
        <v>1</v>
      </c>
      <c r="K108" s="45" t="s">
        <v>34</v>
      </c>
      <c r="L108" s="45" t="s">
        <v>4</v>
      </c>
      <c r="M108" s="48"/>
      <c r="N108" s="60"/>
      <c r="O108" s="60"/>
      <c r="P108" s="61"/>
      <c r="Q108" s="60"/>
      <c r="R108" s="60"/>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6">
        <f t="shared" si="5"/>
        <v>3728</v>
      </c>
      <c r="BB108" s="63">
        <f t="shared" si="6"/>
        <v>3728</v>
      </c>
      <c r="BC108" s="67" t="str">
        <f t="shared" si="7"/>
        <v>INR  Three Thousand Seven Hundred &amp; Twenty Eight  Only</v>
      </c>
      <c r="IA108" s="22">
        <v>9.16</v>
      </c>
      <c r="IB108" s="22" t="s">
        <v>85</v>
      </c>
      <c r="ID108" s="22">
        <v>233</v>
      </c>
      <c r="IE108" s="23" t="s">
        <v>43</v>
      </c>
      <c r="IF108" s="23"/>
      <c r="IG108" s="23"/>
      <c r="IH108" s="23"/>
      <c r="II108" s="23"/>
    </row>
    <row r="109" spans="1:243" s="22" customFormat="1" ht="51" customHeight="1">
      <c r="A109" s="37">
        <v>9.17</v>
      </c>
      <c r="B109" s="69" t="s">
        <v>170</v>
      </c>
      <c r="C109" s="38"/>
      <c r="D109" s="78"/>
      <c r="E109" s="78"/>
      <c r="F109" s="78"/>
      <c r="G109" s="78"/>
      <c r="H109" s="78"/>
      <c r="I109" s="78"/>
      <c r="J109" s="78"/>
      <c r="K109" s="78"/>
      <c r="L109" s="78"/>
      <c r="M109" s="78"/>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IA109" s="22">
        <v>9.17</v>
      </c>
      <c r="IB109" s="22" t="s">
        <v>170</v>
      </c>
      <c r="IE109" s="23"/>
      <c r="IF109" s="23"/>
      <c r="IG109" s="23"/>
      <c r="IH109" s="23"/>
      <c r="II109" s="23"/>
    </row>
    <row r="110" spans="1:243" s="22" customFormat="1" ht="30" customHeight="1">
      <c r="A110" s="37">
        <v>9.18</v>
      </c>
      <c r="B110" s="69" t="s">
        <v>52</v>
      </c>
      <c r="C110" s="38"/>
      <c r="D110" s="70">
        <v>83</v>
      </c>
      <c r="E110" s="71" t="s">
        <v>43</v>
      </c>
      <c r="F110" s="72">
        <v>70.1</v>
      </c>
      <c r="G110" s="51"/>
      <c r="H110" s="45"/>
      <c r="I110" s="46" t="s">
        <v>33</v>
      </c>
      <c r="J110" s="47">
        <f t="shared" si="4"/>
        <v>1</v>
      </c>
      <c r="K110" s="45" t="s">
        <v>34</v>
      </c>
      <c r="L110" s="45" t="s">
        <v>4</v>
      </c>
      <c r="M110" s="48"/>
      <c r="N110" s="60"/>
      <c r="O110" s="60"/>
      <c r="P110" s="61"/>
      <c r="Q110" s="60"/>
      <c r="R110" s="60"/>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6">
        <f t="shared" si="5"/>
        <v>5818.3</v>
      </c>
      <c r="BB110" s="63">
        <f t="shared" si="6"/>
        <v>5818.3</v>
      </c>
      <c r="BC110" s="67" t="str">
        <f t="shared" si="7"/>
        <v>INR  Five Thousand Eight Hundred &amp; Eighteen  and Paise Thirty Only</v>
      </c>
      <c r="IA110" s="22">
        <v>9.18</v>
      </c>
      <c r="IB110" s="22" t="s">
        <v>52</v>
      </c>
      <c r="ID110" s="22">
        <v>83</v>
      </c>
      <c r="IE110" s="23" t="s">
        <v>43</v>
      </c>
      <c r="IF110" s="23"/>
      <c r="IG110" s="23"/>
      <c r="IH110" s="23"/>
      <c r="II110" s="23"/>
    </row>
    <row r="111" spans="1:243" s="22" customFormat="1" ht="51.75" customHeight="1">
      <c r="A111" s="37">
        <v>9.19</v>
      </c>
      <c r="B111" s="69" t="s">
        <v>173</v>
      </c>
      <c r="C111" s="38"/>
      <c r="D111" s="78"/>
      <c r="E111" s="78"/>
      <c r="F111" s="78"/>
      <c r="G111" s="78"/>
      <c r="H111" s="78"/>
      <c r="I111" s="78"/>
      <c r="J111" s="78"/>
      <c r="K111" s="78"/>
      <c r="L111" s="78"/>
      <c r="M111" s="78"/>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IA111" s="22">
        <v>9.19</v>
      </c>
      <c r="IB111" s="22" t="s">
        <v>173</v>
      </c>
      <c r="IE111" s="23"/>
      <c r="IF111" s="23"/>
      <c r="IG111" s="23"/>
      <c r="IH111" s="23"/>
      <c r="II111" s="23"/>
    </row>
    <row r="112" spans="1:243" s="22" customFormat="1" ht="33.75" customHeight="1">
      <c r="A112" s="68">
        <v>9.2</v>
      </c>
      <c r="B112" s="69" t="s">
        <v>86</v>
      </c>
      <c r="C112" s="38"/>
      <c r="D112" s="70">
        <v>40</v>
      </c>
      <c r="E112" s="71" t="s">
        <v>43</v>
      </c>
      <c r="F112" s="70">
        <v>85.71</v>
      </c>
      <c r="G112" s="51"/>
      <c r="H112" s="45"/>
      <c r="I112" s="46" t="s">
        <v>33</v>
      </c>
      <c r="J112" s="47">
        <f t="shared" si="4"/>
        <v>1</v>
      </c>
      <c r="K112" s="45" t="s">
        <v>34</v>
      </c>
      <c r="L112" s="45" t="s">
        <v>4</v>
      </c>
      <c r="M112" s="48"/>
      <c r="N112" s="60"/>
      <c r="O112" s="60"/>
      <c r="P112" s="61"/>
      <c r="Q112" s="60"/>
      <c r="R112" s="60"/>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6">
        <f t="shared" si="5"/>
        <v>3428.4</v>
      </c>
      <c r="BB112" s="63">
        <f t="shared" si="6"/>
        <v>3428.4</v>
      </c>
      <c r="BC112" s="67" t="str">
        <f t="shared" si="7"/>
        <v>INR  Three Thousand Four Hundred &amp; Twenty Eight  and Paise Forty Only</v>
      </c>
      <c r="IA112" s="22">
        <v>9.2</v>
      </c>
      <c r="IB112" s="22" t="s">
        <v>86</v>
      </c>
      <c r="ID112" s="22">
        <v>40</v>
      </c>
      <c r="IE112" s="23" t="s">
        <v>43</v>
      </c>
      <c r="IF112" s="23"/>
      <c r="IG112" s="23"/>
      <c r="IH112" s="23"/>
      <c r="II112" s="23"/>
    </row>
    <row r="113" spans="1:243" s="22" customFormat="1" ht="30" customHeight="1">
      <c r="A113" s="37">
        <v>10</v>
      </c>
      <c r="B113" s="69" t="s">
        <v>174</v>
      </c>
      <c r="C113" s="38"/>
      <c r="D113" s="78"/>
      <c r="E113" s="78"/>
      <c r="F113" s="78"/>
      <c r="G113" s="78"/>
      <c r="H113" s="78"/>
      <c r="I113" s="78"/>
      <c r="J113" s="78"/>
      <c r="K113" s="78"/>
      <c r="L113" s="78"/>
      <c r="M113" s="78"/>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IA113" s="22">
        <v>10</v>
      </c>
      <c r="IB113" s="22" t="s">
        <v>174</v>
      </c>
      <c r="IE113" s="23"/>
      <c r="IF113" s="23"/>
      <c r="IG113" s="23"/>
      <c r="IH113" s="23"/>
      <c r="II113" s="23"/>
    </row>
    <row r="114" spans="1:243" s="22" customFormat="1" ht="127.5" customHeight="1">
      <c r="A114" s="37">
        <v>10.01</v>
      </c>
      <c r="B114" s="69" t="s">
        <v>175</v>
      </c>
      <c r="C114" s="38"/>
      <c r="D114" s="78"/>
      <c r="E114" s="78"/>
      <c r="F114" s="78"/>
      <c r="G114" s="78"/>
      <c r="H114" s="78"/>
      <c r="I114" s="78"/>
      <c r="J114" s="78"/>
      <c r="K114" s="78"/>
      <c r="L114" s="78"/>
      <c r="M114" s="78"/>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IA114" s="22">
        <v>10.01</v>
      </c>
      <c r="IB114" s="22" t="s">
        <v>175</v>
      </c>
      <c r="IE114" s="23"/>
      <c r="IF114" s="23"/>
      <c r="IG114" s="23"/>
      <c r="IH114" s="23"/>
      <c r="II114" s="23"/>
    </row>
    <row r="115" spans="1:243" s="22" customFormat="1" ht="42.75">
      <c r="A115" s="37">
        <v>10.02</v>
      </c>
      <c r="B115" s="69" t="s">
        <v>51</v>
      </c>
      <c r="C115" s="38"/>
      <c r="D115" s="70">
        <v>10</v>
      </c>
      <c r="E115" s="71" t="s">
        <v>43</v>
      </c>
      <c r="F115" s="70">
        <v>376.68</v>
      </c>
      <c r="G115" s="51"/>
      <c r="H115" s="45"/>
      <c r="I115" s="46" t="s">
        <v>33</v>
      </c>
      <c r="J115" s="47">
        <f>IF(I115="Less(-)",-1,1)</f>
        <v>1</v>
      </c>
      <c r="K115" s="45" t="s">
        <v>34</v>
      </c>
      <c r="L115" s="45" t="s">
        <v>4</v>
      </c>
      <c r="M115" s="48"/>
      <c r="N115" s="60"/>
      <c r="O115" s="60"/>
      <c r="P115" s="61"/>
      <c r="Q115" s="60"/>
      <c r="R115" s="60"/>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6">
        <f>total_amount_ba($B$2,$D$2,D115,F115,J115,K115,M115)</f>
        <v>3766.8</v>
      </c>
      <c r="BB115" s="63">
        <f>BA115+SUM(N115:AZ115)</f>
        <v>3766.8</v>
      </c>
      <c r="BC115" s="67" t="str">
        <f>SpellNumber(L115,BB115)</f>
        <v>INR  Three Thousand Seven Hundred &amp; Sixty Six  and Paise Eighty Only</v>
      </c>
      <c r="IA115" s="22">
        <v>10.02</v>
      </c>
      <c r="IB115" s="22" t="s">
        <v>51</v>
      </c>
      <c r="ID115" s="22">
        <v>10</v>
      </c>
      <c r="IE115" s="23" t="s">
        <v>43</v>
      </c>
      <c r="IF115" s="23"/>
      <c r="IG115" s="23"/>
      <c r="IH115" s="23"/>
      <c r="II115" s="23"/>
    </row>
    <row r="116" spans="1:243" s="22" customFormat="1" ht="189.75" customHeight="1">
      <c r="A116" s="37">
        <v>10.03</v>
      </c>
      <c r="B116" s="69" t="s">
        <v>176</v>
      </c>
      <c r="C116" s="38"/>
      <c r="D116" s="78"/>
      <c r="E116" s="78"/>
      <c r="F116" s="78"/>
      <c r="G116" s="78"/>
      <c r="H116" s="78"/>
      <c r="I116" s="78"/>
      <c r="J116" s="78"/>
      <c r="K116" s="78"/>
      <c r="L116" s="78"/>
      <c r="M116" s="78"/>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IA116" s="22">
        <v>10.03</v>
      </c>
      <c r="IB116" s="22" t="s">
        <v>176</v>
      </c>
      <c r="IE116" s="23"/>
      <c r="IF116" s="23"/>
      <c r="IG116" s="23"/>
      <c r="IH116" s="23"/>
      <c r="II116" s="23"/>
    </row>
    <row r="117" spans="1:243" s="22" customFormat="1" ht="42.75">
      <c r="A117" s="37">
        <v>10.04</v>
      </c>
      <c r="B117" s="69" t="s">
        <v>87</v>
      </c>
      <c r="C117" s="38"/>
      <c r="D117" s="70">
        <v>1</v>
      </c>
      <c r="E117" s="71" t="s">
        <v>48</v>
      </c>
      <c r="F117" s="70">
        <v>1198.47</v>
      </c>
      <c r="G117" s="51"/>
      <c r="H117" s="45"/>
      <c r="I117" s="46" t="s">
        <v>33</v>
      </c>
      <c r="J117" s="47">
        <f>IF(I117="Less(-)",-1,1)</f>
        <v>1</v>
      </c>
      <c r="K117" s="45" t="s">
        <v>34</v>
      </c>
      <c r="L117" s="45" t="s">
        <v>4</v>
      </c>
      <c r="M117" s="48"/>
      <c r="N117" s="60"/>
      <c r="O117" s="60"/>
      <c r="P117" s="61"/>
      <c r="Q117" s="60"/>
      <c r="R117" s="60"/>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6">
        <f>total_amount_ba($B$2,$D$2,D117,F117,J117,K117,M117)</f>
        <v>1198.47</v>
      </c>
      <c r="BB117" s="63">
        <f>BA117+SUM(N117:AZ117)</f>
        <v>1198.47</v>
      </c>
      <c r="BC117" s="67" t="str">
        <f>SpellNumber(L117,BB117)</f>
        <v>INR  One Thousand One Hundred &amp; Ninety Eight  and Paise Forty Seven Only</v>
      </c>
      <c r="IA117" s="22">
        <v>10.04</v>
      </c>
      <c r="IB117" s="22" t="s">
        <v>87</v>
      </c>
      <c r="ID117" s="22">
        <v>1</v>
      </c>
      <c r="IE117" s="23" t="s">
        <v>48</v>
      </c>
      <c r="IF117" s="23"/>
      <c r="IG117" s="23"/>
      <c r="IH117" s="23"/>
      <c r="II117" s="23"/>
    </row>
    <row r="118" spans="1:243" s="22" customFormat="1" ht="28.5">
      <c r="A118" s="37">
        <v>10.05</v>
      </c>
      <c r="B118" s="69" t="s">
        <v>88</v>
      </c>
      <c r="C118" s="38"/>
      <c r="D118" s="70">
        <v>2</v>
      </c>
      <c r="E118" s="71" t="s">
        <v>48</v>
      </c>
      <c r="F118" s="70">
        <v>753.09</v>
      </c>
      <c r="G118" s="51"/>
      <c r="H118" s="45"/>
      <c r="I118" s="46" t="s">
        <v>33</v>
      </c>
      <c r="J118" s="47">
        <f>IF(I118="Less(-)",-1,1)</f>
        <v>1</v>
      </c>
      <c r="K118" s="45" t="s">
        <v>34</v>
      </c>
      <c r="L118" s="45" t="s">
        <v>4</v>
      </c>
      <c r="M118" s="48"/>
      <c r="N118" s="60"/>
      <c r="O118" s="60"/>
      <c r="P118" s="61"/>
      <c r="Q118" s="60"/>
      <c r="R118" s="60"/>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6">
        <f>total_amount_ba($B$2,$D$2,D118,F118,J118,K118,M118)</f>
        <v>1506.18</v>
      </c>
      <c r="BB118" s="63">
        <f>BA118+SUM(N118:AZ118)</f>
        <v>1506.18</v>
      </c>
      <c r="BC118" s="67" t="str">
        <f>SpellNumber(L118,BB118)</f>
        <v>INR  One Thousand Five Hundred &amp; Six  and Paise Eighteen Only</v>
      </c>
      <c r="IA118" s="22">
        <v>10.05</v>
      </c>
      <c r="IB118" s="22" t="s">
        <v>88</v>
      </c>
      <c r="ID118" s="22">
        <v>2</v>
      </c>
      <c r="IE118" s="23" t="s">
        <v>48</v>
      </c>
      <c r="IF118" s="23"/>
      <c r="IG118" s="23"/>
      <c r="IH118" s="23"/>
      <c r="II118" s="23"/>
    </row>
    <row r="119" spans="1:243" s="22" customFormat="1" ht="63">
      <c r="A119" s="37">
        <v>10.06</v>
      </c>
      <c r="B119" s="69" t="s">
        <v>89</v>
      </c>
      <c r="C119" s="38"/>
      <c r="D119" s="70">
        <v>72</v>
      </c>
      <c r="E119" s="71" t="s">
        <v>43</v>
      </c>
      <c r="F119" s="70">
        <v>2.19</v>
      </c>
      <c r="G119" s="51"/>
      <c r="H119" s="45"/>
      <c r="I119" s="46" t="s">
        <v>33</v>
      </c>
      <c r="J119" s="47">
        <f>IF(I119="Less(-)",-1,1)</f>
        <v>1</v>
      </c>
      <c r="K119" s="45" t="s">
        <v>34</v>
      </c>
      <c r="L119" s="45" t="s">
        <v>4</v>
      </c>
      <c r="M119" s="48"/>
      <c r="N119" s="60"/>
      <c r="O119" s="60"/>
      <c r="P119" s="61"/>
      <c r="Q119" s="60"/>
      <c r="R119" s="60"/>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6">
        <f>total_amount_ba($B$2,$D$2,D119,F119,J119,K119,M119)</f>
        <v>157.68</v>
      </c>
      <c r="BB119" s="63">
        <f>BA119+SUM(N119:AZ119)</f>
        <v>157.68</v>
      </c>
      <c r="BC119" s="67" t="str">
        <f>SpellNumber(L119,BB119)</f>
        <v>INR  One Hundred &amp; Fifty Seven  and Paise Sixty Eight Only</v>
      </c>
      <c r="IA119" s="22">
        <v>10.06</v>
      </c>
      <c r="IB119" s="22" t="s">
        <v>89</v>
      </c>
      <c r="ID119" s="22">
        <v>72</v>
      </c>
      <c r="IE119" s="23" t="s">
        <v>43</v>
      </c>
      <c r="IF119" s="23"/>
      <c r="IG119" s="23"/>
      <c r="IH119" s="23"/>
      <c r="II119" s="23"/>
    </row>
    <row r="120" spans="1:243" s="22" customFormat="1" ht="126">
      <c r="A120" s="37">
        <v>10.07</v>
      </c>
      <c r="B120" s="69" t="s">
        <v>90</v>
      </c>
      <c r="C120" s="38"/>
      <c r="D120" s="70">
        <v>8</v>
      </c>
      <c r="E120" s="71" t="s">
        <v>48</v>
      </c>
      <c r="F120" s="70">
        <v>261.16</v>
      </c>
      <c r="G120" s="51"/>
      <c r="H120" s="45"/>
      <c r="I120" s="46" t="s">
        <v>33</v>
      </c>
      <c r="J120" s="47">
        <f>IF(I120="Less(-)",-1,1)</f>
        <v>1</v>
      </c>
      <c r="K120" s="45" t="s">
        <v>34</v>
      </c>
      <c r="L120" s="45" t="s">
        <v>4</v>
      </c>
      <c r="M120" s="48"/>
      <c r="N120" s="60"/>
      <c r="O120" s="60"/>
      <c r="P120" s="61"/>
      <c r="Q120" s="60"/>
      <c r="R120" s="60"/>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6">
        <f>total_amount_ba($B$2,$D$2,D120,F120,J120,K120,M120)</f>
        <v>2089.28</v>
      </c>
      <c r="BB120" s="63">
        <f>BA120+SUM(N120:AZ120)</f>
        <v>2089.28</v>
      </c>
      <c r="BC120" s="67" t="str">
        <f>SpellNumber(L120,BB120)</f>
        <v>INR  Two Thousand  &amp;Eighty Nine  and Paise Twenty Eight Only</v>
      </c>
      <c r="IA120" s="22">
        <v>10.07</v>
      </c>
      <c r="IB120" s="22" t="s">
        <v>90</v>
      </c>
      <c r="ID120" s="22">
        <v>8</v>
      </c>
      <c r="IE120" s="23" t="s">
        <v>48</v>
      </c>
      <c r="IF120" s="23"/>
      <c r="IG120" s="23"/>
      <c r="IH120" s="23"/>
      <c r="II120" s="23"/>
    </row>
    <row r="121" spans="1:243" s="22" customFormat="1" ht="15.75">
      <c r="A121" s="37">
        <v>11</v>
      </c>
      <c r="B121" s="69" t="s">
        <v>177</v>
      </c>
      <c r="C121" s="38"/>
      <c r="D121" s="78"/>
      <c r="E121" s="78"/>
      <c r="F121" s="78"/>
      <c r="G121" s="78"/>
      <c r="H121" s="78"/>
      <c r="I121" s="78"/>
      <c r="J121" s="78"/>
      <c r="K121" s="78"/>
      <c r="L121" s="78"/>
      <c r="M121" s="78"/>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IA121" s="22">
        <v>11</v>
      </c>
      <c r="IB121" s="22" t="s">
        <v>177</v>
      </c>
      <c r="IE121" s="23"/>
      <c r="IF121" s="23"/>
      <c r="IG121" s="23"/>
      <c r="IH121" s="23"/>
      <c r="II121" s="23"/>
    </row>
    <row r="122" spans="1:243" s="22" customFormat="1" ht="63">
      <c r="A122" s="37">
        <v>11.01</v>
      </c>
      <c r="B122" s="69" t="s">
        <v>178</v>
      </c>
      <c r="C122" s="38"/>
      <c r="D122" s="70">
        <v>10</v>
      </c>
      <c r="E122" s="71" t="s">
        <v>46</v>
      </c>
      <c r="F122" s="70">
        <v>532.66</v>
      </c>
      <c r="G122" s="51"/>
      <c r="H122" s="45"/>
      <c r="I122" s="46" t="s">
        <v>33</v>
      </c>
      <c r="J122" s="47">
        <f>IF(I122="Less(-)",-1,1)</f>
        <v>1</v>
      </c>
      <c r="K122" s="45" t="s">
        <v>34</v>
      </c>
      <c r="L122" s="45" t="s">
        <v>4</v>
      </c>
      <c r="M122" s="48"/>
      <c r="N122" s="60"/>
      <c r="O122" s="60"/>
      <c r="P122" s="61"/>
      <c r="Q122" s="60"/>
      <c r="R122" s="60"/>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6">
        <f>total_amount_ba($B$2,$D$2,D122,F122,J122,K122,M122)</f>
        <v>5326.6</v>
      </c>
      <c r="BB122" s="63">
        <f>BA122+SUM(N122:AZ122)</f>
        <v>5326.6</v>
      </c>
      <c r="BC122" s="67" t="str">
        <f>SpellNumber(L122,BB122)</f>
        <v>INR  Five Thousand Three Hundred &amp; Twenty Six  and Paise Sixty Only</v>
      </c>
      <c r="IA122" s="22">
        <v>11.01</v>
      </c>
      <c r="IB122" s="22" t="s">
        <v>178</v>
      </c>
      <c r="ID122" s="22">
        <v>10</v>
      </c>
      <c r="IE122" s="23" t="s">
        <v>46</v>
      </c>
      <c r="IF122" s="23"/>
      <c r="IG122" s="23"/>
      <c r="IH122" s="23"/>
      <c r="II122" s="23"/>
    </row>
    <row r="123" spans="1:243" s="22" customFormat="1" ht="78.75">
      <c r="A123" s="37">
        <v>11.02</v>
      </c>
      <c r="B123" s="69" t="s">
        <v>179</v>
      </c>
      <c r="C123" s="38"/>
      <c r="D123" s="78"/>
      <c r="E123" s="78"/>
      <c r="F123" s="78"/>
      <c r="G123" s="78"/>
      <c r="H123" s="78"/>
      <c r="I123" s="78"/>
      <c r="J123" s="78"/>
      <c r="K123" s="78"/>
      <c r="L123" s="78"/>
      <c r="M123" s="78"/>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IA123" s="22">
        <v>11.02</v>
      </c>
      <c r="IB123" s="22" t="s">
        <v>179</v>
      </c>
      <c r="IE123" s="23"/>
      <c r="IF123" s="23"/>
      <c r="IG123" s="23"/>
      <c r="IH123" s="23"/>
      <c r="II123" s="23"/>
    </row>
    <row r="124" spans="1:243" s="22" customFormat="1" ht="31.5">
      <c r="A124" s="37">
        <v>11.03</v>
      </c>
      <c r="B124" s="69" t="s">
        <v>91</v>
      </c>
      <c r="C124" s="38"/>
      <c r="D124" s="70">
        <v>2</v>
      </c>
      <c r="E124" s="71" t="s">
        <v>46</v>
      </c>
      <c r="F124" s="70">
        <v>1523.41</v>
      </c>
      <c r="G124" s="51"/>
      <c r="H124" s="45"/>
      <c r="I124" s="46" t="s">
        <v>33</v>
      </c>
      <c r="J124" s="47">
        <f>IF(I124="Less(-)",-1,1)</f>
        <v>1</v>
      </c>
      <c r="K124" s="45" t="s">
        <v>34</v>
      </c>
      <c r="L124" s="45" t="s">
        <v>4</v>
      </c>
      <c r="M124" s="48"/>
      <c r="N124" s="60"/>
      <c r="O124" s="60"/>
      <c r="P124" s="61"/>
      <c r="Q124" s="60"/>
      <c r="R124" s="60"/>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6">
        <f>total_amount_ba($B$2,$D$2,D124,F124,J124,K124,M124)</f>
        <v>3046.82</v>
      </c>
      <c r="BB124" s="63">
        <f>BA124+SUM(N124:AZ124)</f>
        <v>3046.82</v>
      </c>
      <c r="BC124" s="67" t="str">
        <f>SpellNumber(L124,BB124)</f>
        <v>INR  Three Thousand  &amp;Forty Six  and Paise Eighty Two Only</v>
      </c>
      <c r="IA124" s="22">
        <v>11.03</v>
      </c>
      <c r="IB124" s="22" t="s">
        <v>91</v>
      </c>
      <c r="ID124" s="22">
        <v>2</v>
      </c>
      <c r="IE124" s="23" t="s">
        <v>46</v>
      </c>
      <c r="IF124" s="23"/>
      <c r="IG124" s="23"/>
      <c r="IH124" s="23"/>
      <c r="II124" s="23"/>
    </row>
    <row r="125" spans="1:243" s="22" customFormat="1" ht="42.75">
      <c r="A125" s="37">
        <v>11.04</v>
      </c>
      <c r="B125" s="69" t="s">
        <v>92</v>
      </c>
      <c r="C125" s="38"/>
      <c r="D125" s="70">
        <v>5</v>
      </c>
      <c r="E125" s="71" t="s">
        <v>46</v>
      </c>
      <c r="F125" s="70">
        <v>940.64</v>
      </c>
      <c r="G125" s="51"/>
      <c r="H125" s="45"/>
      <c r="I125" s="46" t="s">
        <v>33</v>
      </c>
      <c r="J125" s="47">
        <f>IF(I125="Less(-)",-1,1)</f>
        <v>1</v>
      </c>
      <c r="K125" s="45" t="s">
        <v>34</v>
      </c>
      <c r="L125" s="45" t="s">
        <v>4</v>
      </c>
      <c r="M125" s="48"/>
      <c r="N125" s="60"/>
      <c r="O125" s="60"/>
      <c r="P125" s="61"/>
      <c r="Q125" s="60"/>
      <c r="R125" s="60"/>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6">
        <f>total_amount_ba($B$2,$D$2,D125,F125,J125,K125,M125)</f>
        <v>4703.2</v>
      </c>
      <c r="BB125" s="63">
        <f>BA125+SUM(N125:AZ125)</f>
        <v>4703.2</v>
      </c>
      <c r="BC125" s="67" t="str">
        <f>SpellNumber(L125,BB125)</f>
        <v>INR  Four Thousand Seven Hundred &amp; Three  and Paise Twenty Only</v>
      </c>
      <c r="IA125" s="22">
        <v>11.04</v>
      </c>
      <c r="IB125" s="22" t="s">
        <v>92</v>
      </c>
      <c r="ID125" s="22">
        <v>5</v>
      </c>
      <c r="IE125" s="23" t="s">
        <v>46</v>
      </c>
      <c r="IF125" s="23"/>
      <c r="IG125" s="23"/>
      <c r="IH125" s="23"/>
      <c r="II125" s="23"/>
    </row>
    <row r="126" spans="1:243" s="22" customFormat="1" ht="94.5">
      <c r="A126" s="68">
        <v>11.05</v>
      </c>
      <c r="B126" s="69" t="s">
        <v>93</v>
      </c>
      <c r="C126" s="38"/>
      <c r="D126" s="70">
        <v>0.35</v>
      </c>
      <c r="E126" s="71" t="s">
        <v>46</v>
      </c>
      <c r="F126" s="70">
        <v>2222.45</v>
      </c>
      <c r="G126" s="51"/>
      <c r="H126" s="45"/>
      <c r="I126" s="46" t="s">
        <v>33</v>
      </c>
      <c r="J126" s="47">
        <f>IF(I126="Less(-)",-1,1)</f>
        <v>1</v>
      </c>
      <c r="K126" s="45" t="s">
        <v>34</v>
      </c>
      <c r="L126" s="45" t="s">
        <v>4</v>
      </c>
      <c r="M126" s="48"/>
      <c r="N126" s="60"/>
      <c r="O126" s="60"/>
      <c r="P126" s="61"/>
      <c r="Q126" s="60"/>
      <c r="R126" s="60"/>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6">
        <f>total_amount_ba($B$2,$D$2,D126,F126,J126,K126,M126)</f>
        <v>777.86</v>
      </c>
      <c r="BB126" s="63">
        <f>BA126+SUM(N126:AZ126)</f>
        <v>777.86</v>
      </c>
      <c r="BC126" s="67" t="str">
        <f>SpellNumber(L126,BB126)</f>
        <v>INR  Seven Hundred &amp; Seventy Seven  and Paise Eighty Six Only</v>
      </c>
      <c r="IA126" s="22">
        <v>11.05</v>
      </c>
      <c r="IB126" s="22" t="s">
        <v>93</v>
      </c>
      <c r="ID126" s="22">
        <v>0.35</v>
      </c>
      <c r="IE126" s="23" t="s">
        <v>46</v>
      </c>
      <c r="IF126" s="23"/>
      <c r="IG126" s="23"/>
      <c r="IH126" s="23"/>
      <c r="II126" s="23"/>
    </row>
    <row r="127" spans="1:243" s="22" customFormat="1" ht="94.5">
      <c r="A127" s="37">
        <v>11.06</v>
      </c>
      <c r="B127" s="69" t="s">
        <v>180</v>
      </c>
      <c r="C127" s="38"/>
      <c r="D127" s="78"/>
      <c r="E127" s="78"/>
      <c r="F127" s="78"/>
      <c r="G127" s="78"/>
      <c r="H127" s="78"/>
      <c r="I127" s="78"/>
      <c r="J127" s="78"/>
      <c r="K127" s="78"/>
      <c r="L127" s="78"/>
      <c r="M127" s="78"/>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IA127" s="22">
        <v>11.06</v>
      </c>
      <c r="IB127" s="22" t="s">
        <v>180</v>
      </c>
      <c r="IE127" s="23"/>
      <c r="IF127" s="23"/>
      <c r="IG127" s="23"/>
      <c r="IH127" s="23"/>
      <c r="II127" s="23"/>
    </row>
    <row r="128" spans="1:243" s="22" customFormat="1" ht="42.75">
      <c r="A128" s="37">
        <v>11.07</v>
      </c>
      <c r="B128" s="69" t="s">
        <v>53</v>
      </c>
      <c r="C128" s="38"/>
      <c r="D128" s="70">
        <v>1.5</v>
      </c>
      <c r="E128" s="71" t="s">
        <v>46</v>
      </c>
      <c r="F128" s="70">
        <v>1288.82</v>
      </c>
      <c r="G128" s="51"/>
      <c r="H128" s="45"/>
      <c r="I128" s="46" t="s">
        <v>33</v>
      </c>
      <c r="J128" s="47">
        <f>IF(I128="Less(-)",-1,1)</f>
        <v>1</v>
      </c>
      <c r="K128" s="45" t="s">
        <v>34</v>
      </c>
      <c r="L128" s="45" t="s">
        <v>4</v>
      </c>
      <c r="M128" s="48"/>
      <c r="N128" s="60"/>
      <c r="O128" s="60"/>
      <c r="P128" s="61"/>
      <c r="Q128" s="60"/>
      <c r="R128" s="60"/>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6">
        <f>total_amount_ba($B$2,$D$2,D128,F128,J128,K128,M128)</f>
        <v>1933.23</v>
      </c>
      <c r="BB128" s="63">
        <f>BA128+SUM(N128:AZ128)</f>
        <v>1933.23</v>
      </c>
      <c r="BC128" s="67" t="str">
        <f>SpellNumber(L128,BB128)</f>
        <v>INR  One Thousand Nine Hundred &amp; Thirty Three  and Paise Twenty Three Only</v>
      </c>
      <c r="IA128" s="22">
        <v>11.07</v>
      </c>
      <c r="IB128" s="22" t="s">
        <v>53</v>
      </c>
      <c r="ID128" s="22">
        <v>1.5</v>
      </c>
      <c r="IE128" s="23" t="s">
        <v>46</v>
      </c>
      <c r="IF128" s="23"/>
      <c r="IG128" s="23"/>
      <c r="IH128" s="23"/>
      <c r="II128" s="23"/>
    </row>
    <row r="129" spans="1:243" s="22" customFormat="1" ht="78.75">
      <c r="A129" s="37">
        <v>11.08</v>
      </c>
      <c r="B129" s="69" t="s">
        <v>181</v>
      </c>
      <c r="C129" s="38"/>
      <c r="D129" s="78"/>
      <c r="E129" s="78"/>
      <c r="F129" s="78"/>
      <c r="G129" s="78"/>
      <c r="H129" s="78"/>
      <c r="I129" s="78"/>
      <c r="J129" s="78"/>
      <c r="K129" s="78"/>
      <c r="L129" s="78"/>
      <c r="M129" s="78"/>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IA129" s="22">
        <v>11.08</v>
      </c>
      <c r="IB129" s="22" t="s">
        <v>181</v>
      </c>
      <c r="IE129" s="23"/>
      <c r="IF129" s="23"/>
      <c r="IG129" s="23"/>
      <c r="IH129" s="23"/>
      <c r="II129" s="23"/>
    </row>
    <row r="130" spans="1:243" s="22" customFormat="1" ht="28.5">
      <c r="A130" s="37">
        <v>11.09</v>
      </c>
      <c r="B130" s="69" t="s">
        <v>94</v>
      </c>
      <c r="C130" s="38"/>
      <c r="D130" s="70">
        <v>1</v>
      </c>
      <c r="E130" s="71" t="s">
        <v>48</v>
      </c>
      <c r="F130" s="70">
        <v>240.68</v>
      </c>
      <c r="G130" s="51"/>
      <c r="H130" s="45"/>
      <c r="I130" s="46" t="s">
        <v>33</v>
      </c>
      <c r="J130" s="47">
        <f>IF(I130="Less(-)",-1,1)</f>
        <v>1</v>
      </c>
      <c r="K130" s="45" t="s">
        <v>34</v>
      </c>
      <c r="L130" s="45" t="s">
        <v>4</v>
      </c>
      <c r="M130" s="48"/>
      <c r="N130" s="60"/>
      <c r="O130" s="60"/>
      <c r="P130" s="61"/>
      <c r="Q130" s="60"/>
      <c r="R130" s="60"/>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6">
        <f>total_amount_ba($B$2,$D$2,D130,F130,J130,K130,M130)</f>
        <v>240.68</v>
      </c>
      <c r="BB130" s="63">
        <f>BA130+SUM(N130:AZ130)</f>
        <v>240.68</v>
      </c>
      <c r="BC130" s="67" t="str">
        <f>SpellNumber(L130,BB130)</f>
        <v>INR  Two Hundred &amp; Forty  and Paise Sixty Eight Only</v>
      </c>
      <c r="IA130" s="22">
        <v>11.09</v>
      </c>
      <c r="IB130" s="22" t="s">
        <v>94</v>
      </c>
      <c r="ID130" s="22">
        <v>1</v>
      </c>
      <c r="IE130" s="23" t="s">
        <v>48</v>
      </c>
      <c r="IF130" s="23"/>
      <c r="IG130" s="23"/>
      <c r="IH130" s="23"/>
      <c r="II130" s="23"/>
    </row>
    <row r="131" spans="1:243" s="22" customFormat="1" ht="63">
      <c r="A131" s="68">
        <v>11.1</v>
      </c>
      <c r="B131" s="69" t="s">
        <v>182</v>
      </c>
      <c r="C131" s="38"/>
      <c r="D131" s="78"/>
      <c r="E131" s="78"/>
      <c r="F131" s="78"/>
      <c r="G131" s="78"/>
      <c r="H131" s="78"/>
      <c r="I131" s="78"/>
      <c r="J131" s="78"/>
      <c r="K131" s="78"/>
      <c r="L131" s="78"/>
      <c r="M131" s="78"/>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IA131" s="22">
        <v>11.1</v>
      </c>
      <c r="IB131" s="22" t="s">
        <v>182</v>
      </c>
      <c r="IE131" s="23"/>
      <c r="IF131" s="23"/>
      <c r="IG131" s="23"/>
      <c r="IH131" s="23"/>
      <c r="II131" s="23"/>
    </row>
    <row r="132" spans="1:243" s="22" customFormat="1" ht="28.5">
      <c r="A132" s="37">
        <v>11.11</v>
      </c>
      <c r="B132" s="69" t="s">
        <v>94</v>
      </c>
      <c r="C132" s="38"/>
      <c r="D132" s="70">
        <v>2</v>
      </c>
      <c r="E132" s="71" t="s">
        <v>48</v>
      </c>
      <c r="F132" s="70">
        <v>93.42</v>
      </c>
      <c r="G132" s="51"/>
      <c r="H132" s="45"/>
      <c r="I132" s="46" t="s">
        <v>33</v>
      </c>
      <c r="J132" s="47">
        <f>IF(I132="Less(-)",-1,1)</f>
        <v>1</v>
      </c>
      <c r="K132" s="45" t="s">
        <v>34</v>
      </c>
      <c r="L132" s="45" t="s">
        <v>4</v>
      </c>
      <c r="M132" s="48"/>
      <c r="N132" s="60"/>
      <c r="O132" s="60"/>
      <c r="P132" s="61"/>
      <c r="Q132" s="60"/>
      <c r="R132" s="60"/>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6">
        <f>total_amount_ba($B$2,$D$2,D132,F132,J132,K132,M132)</f>
        <v>186.84</v>
      </c>
      <c r="BB132" s="63">
        <f>BA132+SUM(N132:AZ132)</f>
        <v>186.84</v>
      </c>
      <c r="BC132" s="67" t="str">
        <f>SpellNumber(L132,BB132)</f>
        <v>INR  One Hundred &amp; Eighty Six  and Paise Eighty Four Only</v>
      </c>
      <c r="IA132" s="22">
        <v>11.11</v>
      </c>
      <c r="IB132" s="22" t="s">
        <v>94</v>
      </c>
      <c r="ID132" s="22">
        <v>2</v>
      </c>
      <c r="IE132" s="23" t="s">
        <v>48</v>
      </c>
      <c r="IF132" s="23"/>
      <c r="IG132" s="23"/>
      <c r="IH132" s="23"/>
      <c r="II132" s="23"/>
    </row>
    <row r="133" spans="1:243" s="22" customFormat="1" ht="78.75">
      <c r="A133" s="68">
        <v>11.12</v>
      </c>
      <c r="B133" s="69" t="s">
        <v>95</v>
      </c>
      <c r="C133" s="38"/>
      <c r="D133" s="70">
        <v>35</v>
      </c>
      <c r="E133" s="71" t="s">
        <v>43</v>
      </c>
      <c r="F133" s="70">
        <v>34.2</v>
      </c>
      <c r="G133" s="51"/>
      <c r="H133" s="45"/>
      <c r="I133" s="46" t="s">
        <v>33</v>
      </c>
      <c r="J133" s="47">
        <f>IF(I133="Less(-)",-1,1)</f>
        <v>1</v>
      </c>
      <c r="K133" s="45" t="s">
        <v>34</v>
      </c>
      <c r="L133" s="45" t="s">
        <v>4</v>
      </c>
      <c r="M133" s="48"/>
      <c r="N133" s="60"/>
      <c r="O133" s="60"/>
      <c r="P133" s="61"/>
      <c r="Q133" s="60"/>
      <c r="R133" s="60"/>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6">
        <f>total_amount_ba($B$2,$D$2,D133,F133,J133,K133,M133)</f>
        <v>1197</v>
      </c>
      <c r="BB133" s="63">
        <f>BA133+SUM(N133:AZ133)</f>
        <v>1197</v>
      </c>
      <c r="BC133" s="67" t="str">
        <f>SpellNumber(L133,BB133)</f>
        <v>INR  One Thousand One Hundred &amp; Ninety Seven  Only</v>
      </c>
      <c r="IA133" s="22">
        <v>11.12</v>
      </c>
      <c r="IB133" s="22" t="s">
        <v>95</v>
      </c>
      <c r="ID133" s="22">
        <v>35</v>
      </c>
      <c r="IE133" s="23" t="s">
        <v>43</v>
      </c>
      <c r="IF133" s="23"/>
      <c r="IG133" s="23"/>
      <c r="IH133" s="23"/>
      <c r="II133" s="23"/>
    </row>
    <row r="134" spans="1:243" s="22" customFormat="1" ht="141.75">
      <c r="A134" s="37">
        <v>11.13</v>
      </c>
      <c r="B134" s="69" t="s">
        <v>54</v>
      </c>
      <c r="C134" s="38"/>
      <c r="D134" s="70">
        <v>15</v>
      </c>
      <c r="E134" s="71" t="s">
        <v>46</v>
      </c>
      <c r="F134" s="70">
        <v>121.74</v>
      </c>
      <c r="G134" s="51"/>
      <c r="H134" s="45"/>
      <c r="I134" s="46" t="s">
        <v>33</v>
      </c>
      <c r="J134" s="47">
        <f>IF(I134="Less(-)",-1,1)</f>
        <v>1</v>
      </c>
      <c r="K134" s="45" t="s">
        <v>34</v>
      </c>
      <c r="L134" s="45" t="s">
        <v>4</v>
      </c>
      <c r="M134" s="48"/>
      <c r="N134" s="60"/>
      <c r="O134" s="60"/>
      <c r="P134" s="61"/>
      <c r="Q134" s="60"/>
      <c r="R134" s="60"/>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6">
        <f>total_amount_ba($B$2,$D$2,D134,F134,J134,K134,M134)</f>
        <v>1826.1</v>
      </c>
      <c r="BB134" s="63">
        <f>BA134+SUM(N134:AZ134)</f>
        <v>1826.1</v>
      </c>
      <c r="BC134" s="67" t="str">
        <f>SpellNumber(L134,BB134)</f>
        <v>INR  One Thousand Eight Hundred &amp; Twenty Six  and Paise Ten Only</v>
      </c>
      <c r="IA134" s="22">
        <v>111.13</v>
      </c>
      <c r="IB134" s="22" t="s">
        <v>54</v>
      </c>
      <c r="ID134" s="22">
        <v>15</v>
      </c>
      <c r="IE134" s="23" t="s">
        <v>46</v>
      </c>
      <c r="IF134" s="23"/>
      <c r="IG134" s="23"/>
      <c r="IH134" s="23"/>
      <c r="II134" s="23"/>
    </row>
    <row r="135" spans="1:243" s="22" customFormat="1" ht="15.75">
      <c r="A135" s="37">
        <v>12</v>
      </c>
      <c r="B135" s="69" t="s">
        <v>183</v>
      </c>
      <c r="C135" s="38"/>
      <c r="D135" s="78"/>
      <c r="E135" s="78"/>
      <c r="F135" s="78"/>
      <c r="G135" s="78"/>
      <c r="H135" s="78"/>
      <c r="I135" s="78"/>
      <c r="J135" s="78"/>
      <c r="K135" s="78"/>
      <c r="L135" s="78"/>
      <c r="M135" s="78"/>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IA135" s="22">
        <v>12</v>
      </c>
      <c r="IB135" s="22" t="s">
        <v>183</v>
      </c>
      <c r="IE135" s="23"/>
      <c r="IF135" s="23"/>
      <c r="IG135" s="23"/>
      <c r="IH135" s="23"/>
      <c r="II135" s="23"/>
    </row>
    <row r="136" spans="1:243" s="22" customFormat="1" ht="123" customHeight="1">
      <c r="A136" s="37">
        <v>12.01</v>
      </c>
      <c r="B136" s="69" t="s">
        <v>184</v>
      </c>
      <c r="C136" s="38"/>
      <c r="D136" s="78"/>
      <c r="E136" s="78"/>
      <c r="F136" s="78"/>
      <c r="G136" s="78"/>
      <c r="H136" s="78"/>
      <c r="I136" s="78"/>
      <c r="J136" s="78"/>
      <c r="K136" s="78"/>
      <c r="L136" s="78"/>
      <c r="M136" s="78"/>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IA136" s="22">
        <v>12.01</v>
      </c>
      <c r="IB136" s="22" t="s">
        <v>184</v>
      </c>
      <c r="IE136" s="23"/>
      <c r="IF136" s="23"/>
      <c r="IG136" s="23"/>
      <c r="IH136" s="23"/>
      <c r="II136" s="23"/>
    </row>
    <row r="137" spans="1:243" s="22" customFormat="1" ht="47.25">
      <c r="A137" s="37">
        <v>12.02</v>
      </c>
      <c r="B137" s="69" t="s">
        <v>96</v>
      </c>
      <c r="C137" s="38"/>
      <c r="D137" s="70">
        <v>1</v>
      </c>
      <c r="E137" s="71" t="s">
        <v>48</v>
      </c>
      <c r="F137" s="70">
        <v>4753.62</v>
      </c>
      <c r="G137" s="51"/>
      <c r="H137" s="45"/>
      <c r="I137" s="46" t="s">
        <v>33</v>
      </c>
      <c r="J137" s="47">
        <f>IF(I137="Less(-)",-1,1)</f>
        <v>1</v>
      </c>
      <c r="K137" s="45" t="s">
        <v>34</v>
      </c>
      <c r="L137" s="45" t="s">
        <v>4</v>
      </c>
      <c r="M137" s="48"/>
      <c r="N137" s="60"/>
      <c r="O137" s="60"/>
      <c r="P137" s="61"/>
      <c r="Q137" s="60"/>
      <c r="R137" s="60"/>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6">
        <f>total_amount_ba($B$2,$D$2,D137,F137,J137,K137,M137)</f>
        <v>4753.62</v>
      </c>
      <c r="BB137" s="63">
        <f>BA137+SUM(N137:AZ137)</f>
        <v>4753.62</v>
      </c>
      <c r="BC137" s="67" t="str">
        <f>SpellNumber(L137,BB137)</f>
        <v>INR  Four Thousand Seven Hundred &amp; Fifty Three  and Paise Sixty Two Only</v>
      </c>
      <c r="IA137" s="22">
        <v>12.02</v>
      </c>
      <c r="IB137" s="22" t="s">
        <v>96</v>
      </c>
      <c r="ID137" s="22">
        <v>1</v>
      </c>
      <c r="IE137" s="23" t="s">
        <v>48</v>
      </c>
      <c r="IF137" s="23"/>
      <c r="IG137" s="23"/>
      <c r="IH137" s="23"/>
      <c r="II137" s="23"/>
    </row>
    <row r="138" spans="1:243" s="22" customFormat="1" ht="81" customHeight="1">
      <c r="A138" s="37">
        <v>12.03</v>
      </c>
      <c r="B138" s="69" t="s">
        <v>185</v>
      </c>
      <c r="C138" s="38"/>
      <c r="D138" s="78"/>
      <c r="E138" s="78"/>
      <c r="F138" s="78"/>
      <c r="G138" s="78"/>
      <c r="H138" s="78"/>
      <c r="I138" s="78"/>
      <c r="J138" s="78"/>
      <c r="K138" s="78"/>
      <c r="L138" s="78"/>
      <c r="M138" s="78"/>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IA138" s="22">
        <v>12.03</v>
      </c>
      <c r="IB138" s="22" t="s">
        <v>185</v>
      </c>
      <c r="IE138" s="23"/>
      <c r="IF138" s="23"/>
      <c r="IG138" s="23"/>
      <c r="IH138" s="23"/>
      <c r="II138" s="23"/>
    </row>
    <row r="139" spans="1:243" s="22" customFormat="1" ht="47.25">
      <c r="A139" s="37">
        <v>12.04</v>
      </c>
      <c r="B139" s="69" t="s">
        <v>97</v>
      </c>
      <c r="C139" s="38"/>
      <c r="D139" s="70">
        <v>1</v>
      </c>
      <c r="E139" s="71" t="s">
        <v>48</v>
      </c>
      <c r="F139" s="70">
        <v>2201.18</v>
      </c>
      <c r="G139" s="51"/>
      <c r="H139" s="45"/>
      <c r="I139" s="46" t="s">
        <v>33</v>
      </c>
      <c r="J139" s="47">
        <f>IF(I139="Less(-)",-1,1)</f>
        <v>1</v>
      </c>
      <c r="K139" s="45" t="s">
        <v>34</v>
      </c>
      <c r="L139" s="45" t="s">
        <v>4</v>
      </c>
      <c r="M139" s="48"/>
      <c r="N139" s="60"/>
      <c r="O139" s="60"/>
      <c r="P139" s="61"/>
      <c r="Q139" s="60"/>
      <c r="R139" s="60"/>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6">
        <f>total_amount_ba($B$2,$D$2,D139,F139,J139,K139,M139)</f>
        <v>2201.18</v>
      </c>
      <c r="BB139" s="63">
        <f>BA139+SUM(N139:AZ139)</f>
        <v>2201.18</v>
      </c>
      <c r="BC139" s="67" t="str">
        <f>SpellNumber(L139,BB139)</f>
        <v>INR  Two Thousand Two Hundred &amp; One  and Paise Eighteen Only</v>
      </c>
      <c r="IA139" s="22">
        <v>12.04</v>
      </c>
      <c r="IB139" s="22" t="s">
        <v>97</v>
      </c>
      <c r="ID139" s="22">
        <v>1</v>
      </c>
      <c r="IE139" s="23" t="s">
        <v>48</v>
      </c>
      <c r="IF139" s="23"/>
      <c r="IG139" s="23"/>
      <c r="IH139" s="23"/>
      <c r="II139" s="23"/>
    </row>
    <row r="140" spans="1:243" s="22" customFormat="1" ht="63">
      <c r="A140" s="37">
        <v>12.05</v>
      </c>
      <c r="B140" s="69" t="s">
        <v>186</v>
      </c>
      <c r="C140" s="38"/>
      <c r="D140" s="70">
        <v>1</v>
      </c>
      <c r="E140" s="71" t="s">
        <v>48</v>
      </c>
      <c r="F140" s="70">
        <v>774.27</v>
      </c>
      <c r="G140" s="51"/>
      <c r="H140" s="45"/>
      <c r="I140" s="46" t="s">
        <v>33</v>
      </c>
      <c r="J140" s="47">
        <f>IF(I140="Less(-)",-1,1)</f>
        <v>1</v>
      </c>
      <c r="K140" s="45" t="s">
        <v>34</v>
      </c>
      <c r="L140" s="45" t="s">
        <v>4</v>
      </c>
      <c r="M140" s="48"/>
      <c r="N140" s="60"/>
      <c r="O140" s="60"/>
      <c r="P140" s="61"/>
      <c r="Q140" s="60"/>
      <c r="R140" s="60"/>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6">
        <f>total_amount_ba($B$2,$D$2,D140,F140,J140,K140,M140)</f>
        <v>774.27</v>
      </c>
      <c r="BB140" s="63">
        <f>BA140+SUM(N140:AZ140)</f>
        <v>774.27</v>
      </c>
      <c r="BC140" s="67" t="str">
        <f>SpellNumber(L140,BB140)</f>
        <v>INR  Seven Hundred &amp; Seventy Four  and Paise Twenty Seven Only</v>
      </c>
      <c r="IA140" s="22">
        <v>12.05</v>
      </c>
      <c r="IB140" s="22" t="s">
        <v>186</v>
      </c>
      <c r="ID140" s="22">
        <v>1</v>
      </c>
      <c r="IE140" s="23" t="s">
        <v>48</v>
      </c>
      <c r="IF140" s="23"/>
      <c r="IG140" s="23"/>
      <c r="IH140" s="23"/>
      <c r="II140" s="23"/>
    </row>
    <row r="141" spans="1:243" s="22" customFormat="1" ht="47.25">
      <c r="A141" s="37">
        <v>12.06</v>
      </c>
      <c r="B141" s="69" t="s">
        <v>187</v>
      </c>
      <c r="C141" s="38"/>
      <c r="D141" s="78"/>
      <c r="E141" s="78"/>
      <c r="F141" s="78"/>
      <c r="G141" s="78"/>
      <c r="H141" s="78"/>
      <c r="I141" s="78"/>
      <c r="J141" s="78"/>
      <c r="K141" s="78"/>
      <c r="L141" s="78"/>
      <c r="M141" s="78"/>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IA141" s="22">
        <v>12.06</v>
      </c>
      <c r="IB141" s="22" t="s">
        <v>187</v>
      </c>
      <c r="IE141" s="23"/>
      <c r="IF141" s="23"/>
      <c r="IG141" s="23"/>
      <c r="IH141" s="23"/>
      <c r="II141" s="23"/>
    </row>
    <row r="142" spans="1:243" s="22" customFormat="1" ht="15.75">
      <c r="A142" s="37">
        <v>12.07</v>
      </c>
      <c r="B142" s="69" t="s">
        <v>188</v>
      </c>
      <c r="C142" s="38"/>
      <c r="D142" s="78"/>
      <c r="E142" s="78"/>
      <c r="F142" s="78"/>
      <c r="G142" s="78"/>
      <c r="H142" s="78"/>
      <c r="I142" s="78"/>
      <c r="J142" s="78"/>
      <c r="K142" s="78"/>
      <c r="L142" s="78"/>
      <c r="M142" s="78"/>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IA142" s="22">
        <v>12.07</v>
      </c>
      <c r="IB142" s="22" t="s">
        <v>188</v>
      </c>
      <c r="IE142" s="23"/>
      <c r="IF142" s="23"/>
      <c r="IG142" s="23"/>
      <c r="IH142" s="23"/>
      <c r="II142" s="23"/>
    </row>
    <row r="143" spans="1:243" s="22" customFormat="1" ht="28.5">
      <c r="A143" s="37">
        <v>12.08</v>
      </c>
      <c r="B143" s="69" t="s">
        <v>189</v>
      </c>
      <c r="C143" s="38"/>
      <c r="D143" s="70">
        <v>2</v>
      </c>
      <c r="E143" s="71" t="s">
        <v>48</v>
      </c>
      <c r="F143" s="70">
        <v>88.65</v>
      </c>
      <c r="G143" s="51"/>
      <c r="H143" s="45"/>
      <c r="I143" s="46" t="s">
        <v>33</v>
      </c>
      <c r="J143" s="47">
        <f>IF(I143="Less(-)",-1,1)</f>
        <v>1</v>
      </c>
      <c r="K143" s="45" t="s">
        <v>34</v>
      </c>
      <c r="L143" s="45" t="s">
        <v>4</v>
      </c>
      <c r="M143" s="48"/>
      <c r="N143" s="60"/>
      <c r="O143" s="60"/>
      <c r="P143" s="61"/>
      <c r="Q143" s="60"/>
      <c r="R143" s="60"/>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6">
        <f>total_amount_ba($B$2,$D$2,D143,F143,J143,K143,M143)</f>
        <v>177.3</v>
      </c>
      <c r="BB143" s="63">
        <f>BA143+SUM(N143:AZ143)</f>
        <v>177.3</v>
      </c>
      <c r="BC143" s="67" t="str">
        <f>SpellNumber(L143,BB143)</f>
        <v>INR  One Hundred &amp; Seventy Seven  and Paise Thirty Only</v>
      </c>
      <c r="IA143" s="22">
        <v>12.08</v>
      </c>
      <c r="IB143" s="22" t="s">
        <v>189</v>
      </c>
      <c r="ID143" s="22">
        <v>2</v>
      </c>
      <c r="IE143" s="23" t="s">
        <v>48</v>
      </c>
      <c r="IF143" s="23"/>
      <c r="IG143" s="23"/>
      <c r="IH143" s="23"/>
      <c r="II143" s="23"/>
    </row>
    <row r="144" spans="1:243" s="22" customFormat="1" ht="94.5">
      <c r="A144" s="37">
        <v>12.09</v>
      </c>
      <c r="B144" s="69" t="s">
        <v>98</v>
      </c>
      <c r="C144" s="38"/>
      <c r="D144" s="70">
        <v>1</v>
      </c>
      <c r="E144" s="71" t="s">
        <v>48</v>
      </c>
      <c r="F144" s="70">
        <v>1124.99</v>
      </c>
      <c r="G144" s="51"/>
      <c r="H144" s="45"/>
      <c r="I144" s="46" t="s">
        <v>33</v>
      </c>
      <c r="J144" s="47">
        <f>IF(I144="Less(-)",-1,1)</f>
        <v>1</v>
      </c>
      <c r="K144" s="45" t="s">
        <v>34</v>
      </c>
      <c r="L144" s="45" t="s">
        <v>4</v>
      </c>
      <c r="M144" s="48"/>
      <c r="N144" s="60"/>
      <c r="O144" s="60"/>
      <c r="P144" s="61"/>
      <c r="Q144" s="60"/>
      <c r="R144" s="60"/>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6">
        <f>total_amount_ba($B$2,$D$2,D144,F144,J144,K144,M144)</f>
        <v>1124.99</v>
      </c>
      <c r="BB144" s="63">
        <f>BA144+SUM(N144:AZ144)</f>
        <v>1124.99</v>
      </c>
      <c r="BC144" s="67" t="str">
        <f>SpellNumber(L144,BB144)</f>
        <v>INR  One Thousand One Hundred &amp; Twenty Four  and Paise Ninety Nine Only</v>
      </c>
      <c r="IA144" s="22">
        <v>12.09</v>
      </c>
      <c r="IB144" s="22" t="s">
        <v>98</v>
      </c>
      <c r="ID144" s="22">
        <v>1</v>
      </c>
      <c r="IE144" s="23" t="s">
        <v>48</v>
      </c>
      <c r="IF144" s="23"/>
      <c r="IG144" s="23"/>
      <c r="IH144" s="23"/>
      <c r="II144" s="23"/>
    </row>
    <row r="145" spans="1:243" s="22" customFormat="1" ht="17.25" customHeight="1">
      <c r="A145" s="68">
        <v>12.1</v>
      </c>
      <c r="B145" s="69" t="s">
        <v>190</v>
      </c>
      <c r="C145" s="38"/>
      <c r="D145" s="78"/>
      <c r="E145" s="78"/>
      <c r="F145" s="78"/>
      <c r="G145" s="78"/>
      <c r="H145" s="78"/>
      <c r="I145" s="78"/>
      <c r="J145" s="78"/>
      <c r="K145" s="78"/>
      <c r="L145" s="78"/>
      <c r="M145" s="78"/>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IA145" s="22">
        <v>12.1</v>
      </c>
      <c r="IB145" s="22" t="s">
        <v>190</v>
      </c>
      <c r="IE145" s="23"/>
      <c r="IF145" s="23"/>
      <c r="IG145" s="23"/>
      <c r="IH145" s="23"/>
      <c r="II145" s="23"/>
    </row>
    <row r="146" spans="1:243" s="22" customFormat="1" ht="15.75">
      <c r="A146" s="37">
        <v>12.11</v>
      </c>
      <c r="B146" s="69" t="s">
        <v>191</v>
      </c>
      <c r="C146" s="38"/>
      <c r="D146" s="78"/>
      <c r="E146" s="78"/>
      <c r="F146" s="78"/>
      <c r="G146" s="78"/>
      <c r="H146" s="78"/>
      <c r="I146" s="78"/>
      <c r="J146" s="78"/>
      <c r="K146" s="78"/>
      <c r="L146" s="78"/>
      <c r="M146" s="78"/>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IA146" s="22">
        <v>12.12</v>
      </c>
      <c r="IB146" s="22" t="s">
        <v>191</v>
      </c>
      <c r="IE146" s="23"/>
      <c r="IF146" s="23"/>
      <c r="IG146" s="23"/>
      <c r="IH146" s="23"/>
      <c r="II146" s="23"/>
    </row>
    <row r="147" spans="1:243" s="22" customFormat="1" ht="33" customHeight="1">
      <c r="A147" s="37">
        <v>12.12</v>
      </c>
      <c r="B147" s="69" t="s">
        <v>99</v>
      </c>
      <c r="C147" s="38"/>
      <c r="D147" s="70">
        <v>14</v>
      </c>
      <c r="E147" s="71" t="s">
        <v>44</v>
      </c>
      <c r="F147" s="70">
        <v>957.65</v>
      </c>
      <c r="G147" s="51"/>
      <c r="H147" s="45"/>
      <c r="I147" s="46" t="s">
        <v>33</v>
      </c>
      <c r="J147" s="47">
        <f>IF(I147="Less(-)",-1,1)</f>
        <v>1</v>
      </c>
      <c r="K147" s="45" t="s">
        <v>34</v>
      </c>
      <c r="L147" s="45" t="s">
        <v>4</v>
      </c>
      <c r="M147" s="48"/>
      <c r="N147" s="60"/>
      <c r="O147" s="60"/>
      <c r="P147" s="61"/>
      <c r="Q147" s="60"/>
      <c r="R147" s="60"/>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6">
        <f>total_amount_ba($B$2,$D$2,D147,F147,J147,K147,M147)</f>
        <v>13407.1</v>
      </c>
      <c r="BB147" s="63">
        <f>BA147+SUM(N147:AZ147)</f>
        <v>13407.1</v>
      </c>
      <c r="BC147" s="67" t="str">
        <f>SpellNumber(L147,BB147)</f>
        <v>INR  Thirteen Thousand Four Hundred &amp; Seven  and Paise Ten Only</v>
      </c>
      <c r="IA147" s="22">
        <v>12.13</v>
      </c>
      <c r="IB147" s="22" t="s">
        <v>99</v>
      </c>
      <c r="ID147" s="22">
        <v>14</v>
      </c>
      <c r="IE147" s="23" t="s">
        <v>44</v>
      </c>
      <c r="IF147" s="23"/>
      <c r="IG147" s="23"/>
      <c r="IH147" s="23"/>
      <c r="II147" s="23"/>
    </row>
    <row r="148" spans="1:243" s="22" customFormat="1" ht="31.5">
      <c r="A148" s="37">
        <v>12.13</v>
      </c>
      <c r="B148" s="69" t="s">
        <v>192</v>
      </c>
      <c r="C148" s="38"/>
      <c r="D148" s="78"/>
      <c r="E148" s="78"/>
      <c r="F148" s="78"/>
      <c r="G148" s="78"/>
      <c r="H148" s="78"/>
      <c r="I148" s="78"/>
      <c r="J148" s="78"/>
      <c r="K148" s="78"/>
      <c r="L148" s="78"/>
      <c r="M148" s="78"/>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IA148" s="22">
        <v>12.14</v>
      </c>
      <c r="IB148" s="22" t="s">
        <v>192</v>
      </c>
      <c r="IE148" s="23"/>
      <c r="IF148" s="23"/>
      <c r="IG148" s="23"/>
      <c r="IH148" s="23"/>
      <c r="II148" s="23"/>
    </row>
    <row r="149" spans="1:243" s="22" customFormat="1" ht="15.75">
      <c r="A149" s="37">
        <v>12.14</v>
      </c>
      <c r="B149" s="69" t="s">
        <v>191</v>
      </c>
      <c r="C149" s="38"/>
      <c r="D149" s="78"/>
      <c r="E149" s="78"/>
      <c r="F149" s="78"/>
      <c r="G149" s="78"/>
      <c r="H149" s="78"/>
      <c r="I149" s="78"/>
      <c r="J149" s="78"/>
      <c r="K149" s="78"/>
      <c r="L149" s="78"/>
      <c r="M149" s="78"/>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IA149" s="22">
        <v>12.15</v>
      </c>
      <c r="IB149" s="22" t="s">
        <v>191</v>
      </c>
      <c r="IE149" s="23"/>
      <c r="IF149" s="23"/>
      <c r="IG149" s="23"/>
      <c r="IH149" s="23"/>
      <c r="II149" s="23"/>
    </row>
    <row r="150" spans="1:243" s="22" customFormat="1" ht="28.5">
      <c r="A150" s="37">
        <v>12.15</v>
      </c>
      <c r="B150" s="69" t="s">
        <v>100</v>
      </c>
      <c r="C150" s="38"/>
      <c r="D150" s="70">
        <v>2</v>
      </c>
      <c r="E150" s="71" t="s">
        <v>48</v>
      </c>
      <c r="F150" s="70">
        <v>342.61</v>
      </c>
      <c r="G150" s="51"/>
      <c r="H150" s="45"/>
      <c r="I150" s="46" t="s">
        <v>33</v>
      </c>
      <c r="J150" s="47">
        <f>IF(I150="Less(-)",-1,1)</f>
        <v>1</v>
      </c>
      <c r="K150" s="45" t="s">
        <v>34</v>
      </c>
      <c r="L150" s="45" t="s">
        <v>4</v>
      </c>
      <c r="M150" s="48"/>
      <c r="N150" s="60"/>
      <c r="O150" s="60"/>
      <c r="P150" s="61"/>
      <c r="Q150" s="60"/>
      <c r="R150" s="60"/>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6">
        <f>total_amount_ba($B$2,$D$2,D150,F150,J150,K150,M150)</f>
        <v>685.22</v>
      </c>
      <c r="BB150" s="63">
        <f>BA150+SUM(N150:AZ150)</f>
        <v>685.22</v>
      </c>
      <c r="BC150" s="67" t="str">
        <f>SpellNumber(L150,BB150)</f>
        <v>INR  Six Hundred &amp; Eighty Five  and Paise Twenty Two Only</v>
      </c>
      <c r="IA150" s="22">
        <v>12.16</v>
      </c>
      <c r="IB150" s="22" t="s">
        <v>100</v>
      </c>
      <c r="ID150" s="22">
        <v>2</v>
      </c>
      <c r="IE150" s="23" t="s">
        <v>48</v>
      </c>
      <c r="IF150" s="23"/>
      <c r="IG150" s="23"/>
      <c r="IH150" s="23"/>
      <c r="II150" s="23"/>
    </row>
    <row r="151" spans="1:243" s="22" customFormat="1" ht="63">
      <c r="A151" s="37">
        <v>12.16</v>
      </c>
      <c r="B151" s="69" t="s">
        <v>193</v>
      </c>
      <c r="C151" s="38"/>
      <c r="D151" s="78"/>
      <c r="E151" s="78"/>
      <c r="F151" s="78"/>
      <c r="G151" s="78"/>
      <c r="H151" s="78"/>
      <c r="I151" s="78"/>
      <c r="J151" s="78"/>
      <c r="K151" s="78"/>
      <c r="L151" s="78"/>
      <c r="M151" s="78"/>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IA151" s="22">
        <v>12.17</v>
      </c>
      <c r="IB151" s="22" t="s">
        <v>193</v>
      </c>
      <c r="IE151" s="23"/>
      <c r="IF151" s="23"/>
      <c r="IG151" s="23"/>
      <c r="IH151" s="23"/>
      <c r="II151" s="23"/>
    </row>
    <row r="152" spans="1:243" s="22" customFormat="1" ht="15.75">
      <c r="A152" s="37">
        <v>12.17</v>
      </c>
      <c r="B152" s="69" t="s">
        <v>194</v>
      </c>
      <c r="C152" s="38"/>
      <c r="D152" s="78"/>
      <c r="E152" s="78"/>
      <c r="F152" s="78"/>
      <c r="G152" s="78"/>
      <c r="H152" s="78"/>
      <c r="I152" s="78"/>
      <c r="J152" s="78"/>
      <c r="K152" s="78"/>
      <c r="L152" s="78"/>
      <c r="M152" s="78"/>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IA152" s="22">
        <v>12.18</v>
      </c>
      <c r="IB152" s="22" t="s">
        <v>194</v>
      </c>
      <c r="IE152" s="23"/>
      <c r="IF152" s="23"/>
      <c r="IG152" s="23"/>
      <c r="IH152" s="23"/>
      <c r="II152" s="23"/>
    </row>
    <row r="153" spans="1:243" s="22" customFormat="1" ht="42.75">
      <c r="A153" s="68">
        <v>12.18</v>
      </c>
      <c r="B153" s="69" t="s">
        <v>101</v>
      </c>
      <c r="C153" s="38"/>
      <c r="D153" s="70">
        <v>2</v>
      </c>
      <c r="E153" s="71" t="s">
        <v>48</v>
      </c>
      <c r="F153" s="70">
        <v>633.54</v>
      </c>
      <c r="G153" s="51"/>
      <c r="H153" s="45"/>
      <c r="I153" s="46" t="s">
        <v>33</v>
      </c>
      <c r="J153" s="47">
        <f>IF(I153="Less(-)",-1,1)</f>
        <v>1</v>
      </c>
      <c r="K153" s="45" t="s">
        <v>34</v>
      </c>
      <c r="L153" s="45" t="s">
        <v>4</v>
      </c>
      <c r="M153" s="48"/>
      <c r="N153" s="60"/>
      <c r="O153" s="60"/>
      <c r="P153" s="61"/>
      <c r="Q153" s="60"/>
      <c r="R153" s="60"/>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6">
        <f>total_amount_ba($B$2,$D$2,D153,F153,J153,K153,M153)</f>
        <v>1267.08</v>
      </c>
      <c r="BB153" s="63">
        <f>BA153+SUM(N153:AZ153)</f>
        <v>1267.08</v>
      </c>
      <c r="BC153" s="67" t="str">
        <f>SpellNumber(L153,BB153)</f>
        <v>INR  One Thousand Two Hundred &amp; Sixty Seven  and Paise Eight Only</v>
      </c>
      <c r="IA153" s="22">
        <v>12.19</v>
      </c>
      <c r="IB153" s="22" t="s">
        <v>101</v>
      </c>
      <c r="ID153" s="22">
        <v>2</v>
      </c>
      <c r="IE153" s="23" t="s">
        <v>48</v>
      </c>
      <c r="IF153" s="23"/>
      <c r="IG153" s="23"/>
      <c r="IH153" s="23"/>
      <c r="II153" s="23"/>
    </row>
    <row r="154" spans="1:243" s="22" customFormat="1" ht="15.75">
      <c r="A154" s="68">
        <v>12.19</v>
      </c>
      <c r="B154" s="69" t="s">
        <v>195</v>
      </c>
      <c r="C154" s="38"/>
      <c r="D154" s="78"/>
      <c r="E154" s="78"/>
      <c r="F154" s="78"/>
      <c r="G154" s="78"/>
      <c r="H154" s="78"/>
      <c r="I154" s="78"/>
      <c r="J154" s="78"/>
      <c r="K154" s="78"/>
      <c r="L154" s="78"/>
      <c r="M154" s="78"/>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IA154" s="22">
        <v>12.2</v>
      </c>
      <c r="IB154" s="22" t="s">
        <v>195</v>
      </c>
      <c r="IE154" s="23"/>
      <c r="IF154" s="23"/>
      <c r="IG154" s="23"/>
      <c r="IH154" s="23"/>
      <c r="II154" s="23"/>
    </row>
    <row r="155" spans="1:243" s="22" customFormat="1" ht="15.75">
      <c r="A155" s="68">
        <v>12.2</v>
      </c>
      <c r="B155" s="69" t="s">
        <v>74</v>
      </c>
      <c r="C155" s="38"/>
      <c r="D155" s="78"/>
      <c r="E155" s="78"/>
      <c r="F155" s="78"/>
      <c r="G155" s="78"/>
      <c r="H155" s="78"/>
      <c r="I155" s="78"/>
      <c r="J155" s="78"/>
      <c r="K155" s="78"/>
      <c r="L155" s="78"/>
      <c r="M155" s="78"/>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IA155" s="22">
        <v>12.21</v>
      </c>
      <c r="IB155" s="22" t="s">
        <v>74</v>
      </c>
      <c r="IE155" s="23"/>
      <c r="IF155" s="23"/>
      <c r="IG155" s="23"/>
      <c r="IH155" s="23"/>
      <c r="II155" s="23"/>
    </row>
    <row r="156" spans="1:243" s="22" customFormat="1" ht="28.5">
      <c r="A156" s="37">
        <v>12.21</v>
      </c>
      <c r="B156" s="69" t="s">
        <v>101</v>
      </c>
      <c r="C156" s="38"/>
      <c r="D156" s="70">
        <v>6</v>
      </c>
      <c r="E156" s="71" t="s">
        <v>48</v>
      </c>
      <c r="F156" s="70">
        <v>359.01</v>
      </c>
      <c r="G156" s="51"/>
      <c r="H156" s="45"/>
      <c r="I156" s="46" t="s">
        <v>33</v>
      </c>
      <c r="J156" s="47">
        <f>IF(I156="Less(-)",-1,1)</f>
        <v>1</v>
      </c>
      <c r="K156" s="45" t="s">
        <v>34</v>
      </c>
      <c r="L156" s="45" t="s">
        <v>4</v>
      </c>
      <c r="M156" s="48"/>
      <c r="N156" s="60"/>
      <c r="O156" s="60"/>
      <c r="P156" s="61"/>
      <c r="Q156" s="60"/>
      <c r="R156" s="60"/>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6">
        <f>total_amount_ba($B$2,$D$2,D156,F156,J156,K156,M156)</f>
        <v>2154.06</v>
      </c>
      <c r="BB156" s="63">
        <f>BA156+SUM(N156:AZ156)</f>
        <v>2154.06</v>
      </c>
      <c r="BC156" s="67" t="str">
        <f>SpellNumber(L156,BB156)</f>
        <v>INR  Two Thousand One Hundred &amp; Fifty Four  and Paise Six Only</v>
      </c>
      <c r="IA156" s="22">
        <v>12.22</v>
      </c>
      <c r="IB156" s="22" t="s">
        <v>101</v>
      </c>
      <c r="ID156" s="22">
        <v>6</v>
      </c>
      <c r="IE156" s="23" t="s">
        <v>48</v>
      </c>
      <c r="IF156" s="23"/>
      <c r="IG156" s="23"/>
      <c r="IH156" s="23"/>
      <c r="II156" s="23"/>
    </row>
    <row r="157" spans="1:243" s="22" customFormat="1" ht="47.25">
      <c r="A157" s="37">
        <v>12.22</v>
      </c>
      <c r="B157" s="69" t="s">
        <v>196</v>
      </c>
      <c r="C157" s="38"/>
      <c r="D157" s="78"/>
      <c r="E157" s="78"/>
      <c r="F157" s="78"/>
      <c r="G157" s="78"/>
      <c r="H157" s="78"/>
      <c r="I157" s="78"/>
      <c r="J157" s="78"/>
      <c r="K157" s="78"/>
      <c r="L157" s="78"/>
      <c r="M157" s="78"/>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IA157" s="22">
        <v>12.23</v>
      </c>
      <c r="IB157" s="22" t="s">
        <v>196</v>
      </c>
      <c r="IE157" s="23"/>
      <c r="IF157" s="23"/>
      <c r="IG157" s="23"/>
      <c r="IH157" s="23"/>
      <c r="II157" s="23"/>
    </row>
    <row r="158" spans="1:243" s="22" customFormat="1" ht="42.75">
      <c r="A158" s="37">
        <v>12.23</v>
      </c>
      <c r="B158" s="69" t="s">
        <v>74</v>
      </c>
      <c r="C158" s="38"/>
      <c r="D158" s="70">
        <v>20</v>
      </c>
      <c r="E158" s="71" t="s">
        <v>48</v>
      </c>
      <c r="F158" s="70">
        <v>422.14</v>
      </c>
      <c r="G158" s="51"/>
      <c r="H158" s="45"/>
      <c r="I158" s="46" t="s">
        <v>33</v>
      </c>
      <c r="J158" s="47">
        <f>IF(I158="Less(-)",-1,1)</f>
        <v>1</v>
      </c>
      <c r="K158" s="45" t="s">
        <v>34</v>
      </c>
      <c r="L158" s="45" t="s">
        <v>4</v>
      </c>
      <c r="M158" s="48"/>
      <c r="N158" s="60"/>
      <c r="O158" s="60"/>
      <c r="P158" s="61"/>
      <c r="Q158" s="60"/>
      <c r="R158" s="60"/>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6">
        <f>total_amount_ba($B$2,$D$2,D158,F158,J158,K158,M158)</f>
        <v>8442.8</v>
      </c>
      <c r="BB158" s="63">
        <f>BA158+SUM(N158:AZ158)</f>
        <v>8442.8</v>
      </c>
      <c r="BC158" s="67" t="str">
        <f>SpellNumber(L158,BB158)</f>
        <v>INR  Eight Thousand Four Hundred &amp; Forty Two  and Paise Eighty Only</v>
      </c>
      <c r="IA158" s="22">
        <v>12.24</v>
      </c>
      <c r="IB158" s="22" t="s">
        <v>74</v>
      </c>
      <c r="ID158" s="22">
        <v>20</v>
      </c>
      <c r="IE158" s="23" t="s">
        <v>48</v>
      </c>
      <c r="IF158" s="23"/>
      <c r="IG158" s="23"/>
      <c r="IH158" s="23"/>
      <c r="II158" s="23"/>
    </row>
    <row r="159" spans="1:243" s="22" customFormat="1" ht="63" customHeight="1">
      <c r="A159" s="68">
        <v>12.24</v>
      </c>
      <c r="B159" s="69" t="s">
        <v>197</v>
      </c>
      <c r="C159" s="38"/>
      <c r="D159" s="78"/>
      <c r="E159" s="78"/>
      <c r="F159" s="78"/>
      <c r="G159" s="78"/>
      <c r="H159" s="78"/>
      <c r="I159" s="78"/>
      <c r="J159" s="78"/>
      <c r="K159" s="78"/>
      <c r="L159" s="78"/>
      <c r="M159" s="78"/>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IA159" s="22">
        <v>12.25</v>
      </c>
      <c r="IB159" s="22" t="s">
        <v>197</v>
      </c>
      <c r="IE159" s="23"/>
      <c r="IF159" s="23"/>
      <c r="IG159" s="23"/>
      <c r="IH159" s="23"/>
      <c r="II159" s="23"/>
    </row>
    <row r="160" spans="1:243" s="22" customFormat="1" ht="15.75">
      <c r="A160" s="37">
        <v>12.25</v>
      </c>
      <c r="B160" s="69" t="s">
        <v>198</v>
      </c>
      <c r="C160" s="38"/>
      <c r="D160" s="78"/>
      <c r="E160" s="78"/>
      <c r="F160" s="78"/>
      <c r="G160" s="78"/>
      <c r="H160" s="78"/>
      <c r="I160" s="78"/>
      <c r="J160" s="78"/>
      <c r="K160" s="78"/>
      <c r="L160" s="78"/>
      <c r="M160" s="78"/>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IA160" s="22">
        <v>12.26</v>
      </c>
      <c r="IB160" s="22" t="s">
        <v>198</v>
      </c>
      <c r="IE160" s="23"/>
      <c r="IF160" s="23"/>
      <c r="IG160" s="23"/>
      <c r="IH160" s="23"/>
      <c r="II160" s="23"/>
    </row>
    <row r="161" spans="1:243" s="22" customFormat="1" ht="42.75">
      <c r="A161" s="37">
        <v>12.26</v>
      </c>
      <c r="B161" s="69" t="s">
        <v>102</v>
      </c>
      <c r="C161" s="38"/>
      <c r="D161" s="70">
        <v>1</v>
      </c>
      <c r="E161" s="71" t="s">
        <v>48</v>
      </c>
      <c r="F161" s="70">
        <v>1326.22</v>
      </c>
      <c r="G161" s="51"/>
      <c r="H161" s="45"/>
      <c r="I161" s="46" t="s">
        <v>33</v>
      </c>
      <c r="J161" s="47">
        <f>IF(I161="Less(-)",-1,1)</f>
        <v>1</v>
      </c>
      <c r="K161" s="45" t="s">
        <v>34</v>
      </c>
      <c r="L161" s="45" t="s">
        <v>4</v>
      </c>
      <c r="M161" s="48"/>
      <c r="N161" s="60"/>
      <c r="O161" s="60"/>
      <c r="P161" s="61"/>
      <c r="Q161" s="60"/>
      <c r="R161" s="60"/>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6">
        <f>total_amount_ba($B$2,$D$2,D161,F161,J161,K161,M161)</f>
        <v>1326.22</v>
      </c>
      <c r="BB161" s="63">
        <f>BA161+SUM(N161:AZ161)</f>
        <v>1326.22</v>
      </c>
      <c r="BC161" s="67" t="str">
        <f>SpellNumber(L161,BB161)</f>
        <v>INR  One Thousand Three Hundred &amp; Twenty Six  and Paise Twenty Two Only</v>
      </c>
      <c r="IA161" s="22">
        <v>12.27</v>
      </c>
      <c r="IB161" s="22" t="s">
        <v>102</v>
      </c>
      <c r="ID161" s="22">
        <v>1</v>
      </c>
      <c r="IE161" s="23" t="s">
        <v>48</v>
      </c>
      <c r="IF161" s="23"/>
      <c r="IG161" s="23"/>
      <c r="IH161" s="23"/>
      <c r="II161" s="23"/>
    </row>
    <row r="162" spans="1:243" s="22" customFormat="1" ht="15.75">
      <c r="A162" s="37">
        <v>13</v>
      </c>
      <c r="B162" s="69" t="s">
        <v>199</v>
      </c>
      <c r="C162" s="38"/>
      <c r="D162" s="78"/>
      <c r="E162" s="78"/>
      <c r="F162" s="78"/>
      <c r="G162" s="78"/>
      <c r="H162" s="78"/>
      <c r="I162" s="78"/>
      <c r="J162" s="78"/>
      <c r="K162" s="78"/>
      <c r="L162" s="78"/>
      <c r="M162" s="78"/>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IA162" s="22">
        <v>13</v>
      </c>
      <c r="IB162" s="22" t="s">
        <v>199</v>
      </c>
      <c r="IE162" s="23"/>
      <c r="IF162" s="23"/>
      <c r="IG162" s="23"/>
      <c r="IH162" s="23"/>
      <c r="II162" s="23"/>
    </row>
    <row r="163" spans="1:243" s="22" customFormat="1" ht="78.75">
      <c r="A163" s="37">
        <v>13.01</v>
      </c>
      <c r="B163" s="69" t="s">
        <v>200</v>
      </c>
      <c r="C163" s="38"/>
      <c r="D163" s="78"/>
      <c r="E163" s="78"/>
      <c r="F163" s="78"/>
      <c r="G163" s="78"/>
      <c r="H163" s="78"/>
      <c r="I163" s="78"/>
      <c r="J163" s="78"/>
      <c r="K163" s="78"/>
      <c r="L163" s="78"/>
      <c r="M163" s="78"/>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IA163" s="22">
        <v>13.01</v>
      </c>
      <c r="IB163" s="22" t="s">
        <v>200</v>
      </c>
      <c r="IE163" s="23"/>
      <c r="IF163" s="23"/>
      <c r="IG163" s="23"/>
      <c r="IH163" s="23"/>
      <c r="II163" s="23"/>
    </row>
    <row r="164" spans="1:243" s="22" customFormat="1" ht="42.75">
      <c r="A164" s="68">
        <v>13.02</v>
      </c>
      <c r="B164" s="69" t="s">
        <v>201</v>
      </c>
      <c r="C164" s="38"/>
      <c r="D164" s="70">
        <v>6</v>
      </c>
      <c r="E164" s="71" t="s">
        <v>44</v>
      </c>
      <c r="F164" s="70">
        <v>301.71</v>
      </c>
      <c r="G164" s="51"/>
      <c r="H164" s="45"/>
      <c r="I164" s="46" t="s">
        <v>33</v>
      </c>
      <c r="J164" s="47">
        <f>IF(I164="Less(-)",-1,1)</f>
        <v>1</v>
      </c>
      <c r="K164" s="45" t="s">
        <v>34</v>
      </c>
      <c r="L164" s="45" t="s">
        <v>4</v>
      </c>
      <c r="M164" s="48"/>
      <c r="N164" s="60"/>
      <c r="O164" s="60"/>
      <c r="P164" s="61"/>
      <c r="Q164" s="60"/>
      <c r="R164" s="60"/>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6">
        <f>total_amount_ba($B$2,$D$2,D164,F164,J164,K164,M164)</f>
        <v>1810.26</v>
      </c>
      <c r="BB164" s="63">
        <f>BA164+SUM(N164:AZ164)</f>
        <v>1810.26</v>
      </c>
      <c r="BC164" s="67" t="str">
        <f>SpellNumber(L164,BB164)</f>
        <v>INR  One Thousand Eight Hundred &amp; Ten  and Paise Twenty Six Only</v>
      </c>
      <c r="IA164" s="22">
        <v>13.02</v>
      </c>
      <c r="IB164" s="22" t="s">
        <v>201</v>
      </c>
      <c r="ID164" s="22">
        <v>6</v>
      </c>
      <c r="IE164" s="23" t="s">
        <v>44</v>
      </c>
      <c r="IF164" s="23"/>
      <c r="IG164" s="23"/>
      <c r="IH164" s="23"/>
      <c r="II164" s="23"/>
    </row>
    <row r="165" spans="1:243" s="22" customFormat="1" ht="78.75">
      <c r="A165" s="37">
        <v>13.03</v>
      </c>
      <c r="B165" s="69" t="s">
        <v>202</v>
      </c>
      <c r="C165" s="38"/>
      <c r="D165" s="78"/>
      <c r="E165" s="78"/>
      <c r="F165" s="78"/>
      <c r="G165" s="78"/>
      <c r="H165" s="78"/>
      <c r="I165" s="78"/>
      <c r="J165" s="78"/>
      <c r="K165" s="78"/>
      <c r="L165" s="78"/>
      <c r="M165" s="78"/>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IA165" s="22">
        <v>13.03</v>
      </c>
      <c r="IB165" s="22" t="s">
        <v>202</v>
      </c>
      <c r="IE165" s="23"/>
      <c r="IF165" s="23"/>
      <c r="IG165" s="23"/>
      <c r="IH165" s="23"/>
      <c r="II165" s="23"/>
    </row>
    <row r="166" spans="1:243" s="22" customFormat="1" ht="28.5">
      <c r="A166" s="37">
        <v>13.04</v>
      </c>
      <c r="B166" s="69" t="s">
        <v>203</v>
      </c>
      <c r="C166" s="38"/>
      <c r="D166" s="70">
        <v>1</v>
      </c>
      <c r="E166" s="71" t="s">
        <v>48</v>
      </c>
      <c r="F166" s="70">
        <v>590.49</v>
      </c>
      <c r="G166" s="51"/>
      <c r="H166" s="45"/>
      <c r="I166" s="46" t="s">
        <v>33</v>
      </c>
      <c r="J166" s="47">
        <f>IF(I166="Less(-)",-1,1)</f>
        <v>1</v>
      </c>
      <c r="K166" s="45" t="s">
        <v>34</v>
      </c>
      <c r="L166" s="45" t="s">
        <v>4</v>
      </c>
      <c r="M166" s="48"/>
      <c r="N166" s="60"/>
      <c r="O166" s="60"/>
      <c r="P166" s="61"/>
      <c r="Q166" s="60"/>
      <c r="R166" s="60"/>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6">
        <f>total_amount_ba($B$2,$D$2,D166,F166,J166,K166,M166)</f>
        <v>590.49</v>
      </c>
      <c r="BB166" s="63">
        <f>BA166+SUM(N166:AZ166)</f>
        <v>590.49</v>
      </c>
      <c r="BC166" s="67" t="str">
        <f>SpellNumber(L166,BB166)</f>
        <v>INR  Five Hundred &amp; Ninety  and Paise Forty Nine Only</v>
      </c>
      <c r="IA166" s="22">
        <v>13.04</v>
      </c>
      <c r="IB166" s="22" t="s">
        <v>203</v>
      </c>
      <c r="ID166" s="22">
        <v>1</v>
      </c>
      <c r="IE166" s="23" t="s">
        <v>48</v>
      </c>
      <c r="IF166" s="23"/>
      <c r="IG166" s="23"/>
      <c r="IH166" s="23"/>
      <c r="II166" s="23"/>
    </row>
    <row r="167" spans="1:243" s="22" customFormat="1" ht="47.25">
      <c r="A167" s="37">
        <v>13.05</v>
      </c>
      <c r="B167" s="69" t="s">
        <v>204</v>
      </c>
      <c r="C167" s="38"/>
      <c r="D167" s="78"/>
      <c r="E167" s="78"/>
      <c r="F167" s="78"/>
      <c r="G167" s="78"/>
      <c r="H167" s="78"/>
      <c r="I167" s="78"/>
      <c r="J167" s="78"/>
      <c r="K167" s="78"/>
      <c r="L167" s="78"/>
      <c r="M167" s="78"/>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IA167" s="22">
        <v>13.05</v>
      </c>
      <c r="IB167" s="22" t="s">
        <v>204</v>
      </c>
      <c r="IE167" s="23"/>
      <c r="IF167" s="23"/>
      <c r="IG167" s="23"/>
      <c r="IH167" s="23"/>
      <c r="II167" s="23"/>
    </row>
    <row r="168" spans="1:243" s="22" customFormat="1" ht="29.25" customHeight="1">
      <c r="A168" s="37">
        <v>13.06</v>
      </c>
      <c r="B168" s="69" t="s">
        <v>104</v>
      </c>
      <c r="C168" s="38"/>
      <c r="D168" s="70">
        <v>2</v>
      </c>
      <c r="E168" s="71" t="s">
        <v>48</v>
      </c>
      <c r="F168" s="70">
        <v>403.51</v>
      </c>
      <c r="G168" s="51"/>
      <c r="H168" s="45"/>
      <c r="I168" s="46" t="s">
        <v>33</v>
      </c>
      <c r="J168" s="47">
        <f>IF(I168="Less(-)",-1,1)</f>
        <v>1</v>
      </c>
      <c r="K168" s="45" t="s">
        <v>34</v>
      </c>
      <c r="L168" s="45" t="s">
        <v>4</v>
      </c>
      <c r="M168" s="48"/>
      <c r="N168" s="60"/>
      <c r="O168" s="60"/>
      <c r="P168" s="61"/>
      <c r="Q168" s="60"/>
      <c r="R168" s="60"/>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6">
        <f>total_amount_ba($B$2,$D$2,D168,F168,J168,K168,M168)</f>
        <v>807.02</v>
      </c>
      <c r="BB168" s="63">
        <f>BA168+SUM(N168:AZ168)</f>
        <v>807.02</v>
      </c>
      <c r="BC168" s="67" t="str">
        <f>SpellNumber(L168,BB168)</f>
        <v>INR  Eight Hundred &amp; Seven  and Paise Two Only</v>
      </c>
      <c r="IA168" s="22">
        <v>13.06</v>
      </c>
      <c r="IB168" s="22" t="s">
        <v>104</v>
      </c>
      <c r="ID168" s="22">
        <v>2</v>
      </c>
      <c r="IE168" s="23" t="s">
        <v>48</v>
      </c>
      <c r="IF168" s="23"/>
      <c r="IG168" s="23"/>
      <c r="IH168" s="23"/>
      <c r="II168" s="23"/>
    </row>
    <row r="169" spans="1:243" s="22" customFormat="1" ht="31.5">
      <c r="A169" s="37">
        <v>13.07</v>
      </c>
      <c r="B169" s="69" t="s">
        <v>205</v>
      </c>
      <c r="C169" s="38"/>
      <c r="D169" s="78"/>
      <c r="E169" s="78"/>
      <c r="F169" s="78"/>
      <c r="G169" s="78"/>
      <c r="H169" s="78"/>
      <c r="I169" s="78"/>
      <c r="J169" s="78"/>
      <c r="K169" s="78"/>
      <c r="L169" s="78"/>
      <c r="M169" s="78"/>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IA169" s="22">
        <v>13.07</v>
      </c>
      <c r="IB169" s="22" t="s">
        <v>205</v>
      </c>
      <c r="IE169" s="23"/>
      <c r="IF169" s="23"/>
      <c r="IG169" s="23"/>
      <c r="IH169" s="23"/>
      <c r="II169" s="23"/>
    </row>
    <row r="170" spans="1:243" s="22" customFormat="1" ht="15.75">
      <c r="A170" s="68">
        <v>13.08</v>
      </c>
      <c r="B170" s="69" t="s">
        <v>206</v>
      </c>
      <c r="C170" s="38"/>
      <c r="D170" s="78"/>
      <c r="E170" s="78"/>
      <c r="F170" s="78"/>
      <c r="G170" s="78"/>
      <c r="H170" s="78"/>
      <c r="I170" s="78"/>
      <c r="J170" s="78"/>
      <c r="K170" s="78"/>
      <c r="L170" s="78"/>
      <c r="M170" s="78"/>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IA170" s="22">
        <v>13.08</v>
      </c>
      <c r="IB170" s="22" t="s">
        <v>206</v>
      </c>
      <c r="IE170" s="23"/>
      <c r="IF170" s="23"/>
      <c r="IG170" s="23"/>
      <c r="IH170" s="23"/>
      <c r="II170" s="23"/>
    </row>
    <row r="171" spans="1:243" s="22" customFormat="1" ht="28.5">
      <c r="A171" s="37">
        <v>13.09</v>
      </c>
      <c r="B171" s="69" t="s">
        <v>103</v>
      </c>
      <c r="C171" s="38"/>
      <c r="D171" s="70">
        <v>4</v>
      </c>
      <c r="E171" s="71" t="s">
        <v>48</v>
      </c>
      <c r="F171" s="70">
        <v>72.78</v>
      </c>
      <c r="G171" s="51"/>
      <c r="H171" s="45"/>
      <c r="I171" s="46" t="s">
        <v>33</v>
      </c>
      <c r="J171" s="47">
        <f>IF(I171="Less(-)",-1,1)</f>
        <v>1</v>
      </c>
      <c r="K171" s="45" t="s">
        <v>34</v>
      </c>
      <c r="L171" s="45" t="s">
        <v>4</v>
      </c>
      <c r="M171" s="48"/>
      <c r="N171" s="60"/>
      <c r="O171" s="60"/>
      <c r="P171" s="61"/>
      <c r="Q171" s="60"/>
      <c r="R171" s="60"/>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6">
        <f>total_amount_ba($B$2,$D$2,D171,F171,J171,K171,M171)</f>
        <v>291.12</v>
      </c>
      <c r="BB171" s="63">
        <f>BA171+SUM(N171:AZ171)</f>
        <v>291.12</v>
      </c>
      <c r="BC171" s="67" t="str">
        <f>SpellNumber(L171,BB171)</f>
        <v>INR  Two Hundred &amp; Ninety One  and Paise Twelve Only</v>
      </c>
      <c r="IA171" s="22">
        <v>13.09</v>
      </c>
      <c r="IB171" s="22" t="s">
        <v>103</v>
      </c>
      <c r="ID171" s="22">
        <v>4</v>
      </c>
      <c r="IE171" s="23" t="s">
        <v>48</v>
      </c>
      <c r="IF171" s="23"/>
      <c r="IG171" s="23"/>
      <c r="IH171" s="23"/>
      <c r="II171" s="23"/>
    </row>
    <row r="172" spans="1:243" s="22" customFormat="1" ht="33" customHeight="1">
      <c r="A172" s="68">
        <v>13.1</v>
      </c>
      <c r="B172" s="69" t="s">
        <v>207</v>
      </c>
      <c r="C172" s="38"/>
      <c r="D172" s="78"/>
      <c r="E172" s="78"/>
      <c r="F172" s="78"/>
      <c r="G172" s="78"/>
      <c r="H172" s="78"/>
      <c r="I172" s="78"/>
      <c r="J172" s="78"/>
      <c r="K172" s="78"/>
      <c r="L172" s="78"/>
      <c r="M172" s="78"/>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IA172" s="22">
        <v>13.1</v>
      </c>
      <c r="IB172" s="22" t="s">
        <v>207</v>
      </c>
      <c r="IE172" s="23"/>
      <c r="IF172" s="23"/>
      <c r="IG172" s="23"/>
      <c r="IH172" s="23"/>
      <c r="II172" s="23"/>
    </row>
    <row r="173" spans="1:243" s="22" customFormat="1" ht="28.5">
      <c r="A173" s="37">
        <v>13.11</v>
      </c>
      <c r="B173" s="69" t="s">
        <v>103</v>
      </c>
      <c r="C173" s="38"/>
      <c r="D173" s="70">
        <v>1</v>
      </c>
      <c r="E173" s="71" t="s">
        <v>48</v>
      </c>
      <c r="F173" s="70">
        <v>367.34</v>
      </c>
      <c r="G173" s="51"/>
      <c r="H173" s="45"/>
      <c r="I173" s="46" t="s">
        <v>33</v>
      </c>
      <c r="J173" s="47">
        <f>IF(I173="Less(-)",-1,1)</f>
        <v>1</v>
      </c>
      <c r="K173" s="45" t="s">
        <v>34</v>
      </c>
      <c r="L173" s="45" t="s">
        <v>4</v>
      </c>
      <c r="M173" s="48"/>
      <c r="N173" s="60"/>
      <c r="O173" s="60"/>
      <c r="P173" s="61"/>
      <c r="Q173" s="60"/>
      <c r="R173" s="60"/>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6">
        <f>total_amount_ba($B$2,$D$2,D173,F173,J173,K173,M173)</f>
        <v>367.34</v>
      </c>
      <c r="BB173" s="63">
        <f>BA173+SUM(N173:AZ173)</f>
        <v>367.34</v>
      </c>
      <c r="BC173" s="67" t="str">
        <f>SpellNumber(L173,BB173)</f>
        <v>INR  Three Hundred &amp; Sixty Seven  and Paise Thirty Four Only</v>
      </c>
      <c r="IA173" s="22">
        <v>13.11</v>
      </c>
      <c r="IB173" s="22" t="s">
        <v>103</v>
      </c>
      <c r="ID173" s="22">
        <v>1</v>
      </c>
      <c r="IE173" s="23" t="s">
        <v>48</v>
      </c>
      <c r="IF173" s="23"/>
      <c r="IG173" s="23"/>
      <c r="IH173" s="23"/>
      <c r="II173" s="23"/>
    </row>
    <row r="174" spans="1:243" s="22" customFormat="1" ht="48.75" customHeight="1">
      <c r="A174" s="37">
        <v>13.12</v>
      </c>
      <c r="B174" s="69" t="s">
        <v>208</v>
      </c>
      <c r="C174" s="38"/>
      <c r="D174" s="78"/>
      <c r="E174" s="78"/>
      <c r="F174" s="78"/>
      <c r="G174" s="78"/>
      <c r="H174" s="78"/>
      <c r="I174" s="78"/>
      <c r="J174" s="78"/>
      <c r="K174" s="78"/>
      <c r="L174" s="78"/>
      <c r="M174" s="78"/>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IA174" s="22">
        <v>13.12</v>
      </c>
      <c r="IB174" s="22" t="s">
        <v>208</v>
      </c>
      <c r="IE174" s="23"/>
      <c r="IF174" s="23"/>
      <c r="IG174" s="23"/>
      <c r="IH174" s="23"/>
      <c r="II174" s="23"/>
    </row>
    <row r="175" spans="1:243" s="22" customFormat="1" ht="42.75">
      <c r="A175" s="37">
        <v>13.13</v>
      </c>
      <c r="B175" s="69" t="s">
        <v>103</v>
      </c>
      <c r="C175" s="38"/>
      <c r="D175" s="70">
        <v>3</v>
      </c>
      <c r="E175" s="71" t="s">
        <v>48</v>
      </c>
      <c r="F175" s="70">
        <v>484.31</v>
      </c>
      <c r="G175" s="51"/>
      <c r="H175" s="45"/>
      <c r="I175" s="46" t="s">
        <v>33</v>
      </c>
      <c r="J175" s="47">
        <f>IF(I175="Less(-)",-1,1)</f>
        <v>1</v>
      </c>
      <c r="K175" s="45" t="s">
        <v>34</v>
      </c>
      <c r="L175" s="45" t="s">
        <v>4</v>
      </c>
      <c r="M175" s="48"/>
      <c r="N175" s="60"/>
      <c r="O175" s="60"/>
      <c r="P175" s="61"/>
      <c r="Q175" s="60"/>
      <c r="R175" s="60"/>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6">
        <f>total_amount_ba($B$2,$D$2,D175,F175,J175,K175,M175)</f>
        <v>1452.93</v>
      </c>
      <c r="BB175" s="63">
        <f>BA175+SUM(N175:AZ175)</f>
        <v>1452.93</v>
      </c>
      <c r="BC175" s="67" t="str">
        <f>SpellNumber(L175,BB175)</f>
        <v>INR  One Thousand Four Hundred &amp; Fifty Two  and Paise Ninety Three Only</v>
      </c>
      <c r="IA175" s="22">
        <v>13.13</v>
      </c>
      <c r="IB175" s="22" t="s">
        <v>103</v>
      </c>
      <c r="ID175" s="22">
        <v>3</v>
      </c>
      <c r="IE175" s="23" t="s">
        <v>48</v>
      </c>
      <c r="IF175" s="23"/>
      <c r="IG175" s="23"/>
      <c r="IH175" s="23"/>
      <c r="II175" s="23"/>
    </row>
    <row r="176" spans="1:243" s="22" customFormat="1" ht="63">
      <c r="A176" s="37">
        <v>13.14</v>
      </c>
      <c r="B176" s="69" t="s">
        <v>209</v>
      </c>
      <c r="C176" s="38"/>
      <c r="D176" s="78"/>
      <c r="E176" s="78"/>
      <c r="F176" s="78"/>
      <c r="G176" s="78"/>
      <c r="H176" s="78"/>
      <c r="I176" s="78"/>
      <c r="J176" s="78"/>
      <c r="K176" s="78"/>
      <c r="L176" s="78"/>
      <c r="M176" s="78"/>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IA176" s="22">
        <v>13.14</v>
      </c>
      <c r="IB176" s="22" t="s">
        <v>209</v>
      </c>
      <c r="IE176" s="23"/>
      <c r="IF176" s="23"/>
      <c r="IG176" s="23"/>
      <c r="IH176" s="23"/>
      <c r="II176" s="23"/>
    </row>
    <row r="177" spans="1:243" s="22" customFormat="1" ht="45.75" customHeight="1">
      <c r="A177" s="37">
        <v>13.15</v>
      </c>
      <c r="B177" s="69" t="s">
        <v>105</v>
      </c>
      <c r="C177" s="38"/>
      <c r="D177" s="70">
        <v>6</v>
      </c>
      <c r="E177" s="71" t="s">
        <v>48</v>
      </c>
      <c r="F177" s="70">
        <v>466.46</v>
      </c>
      <c r="G177" s="51"/>
      <c r="H177" s="45"/>
      <c r="I177" s="46" t="s">
        <v>33</v>
      </c>
      <c r="J177" s="47">
        <f>IF(I177="Less(-)",-1,1)</f>
        <v>1</v>
      </c>
      <c r="K177" s="45" t="s">
        <v>34</v>
      </c>
      <c r="L177" s="45" t="s">
        <v>4</v>
      </c>
      <c r="M177" s="48"/>
      <c r="N177" s="60"/>
      <c r="O177" s="60"/>
      <c r="P177" s="61"/>
      <c r="Q177" s="60"/>
      <c r="R177" s="60"/>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6">
        <f>total_amount_ba($B$2,$D$2,D177,F177,J177,K177,M177)</f>
        <v>2798.76</v>
      </c>
      <c r="BB177" s="63">
        <f>BA177+SUM(N177:AZ177)</f>
        <v>2798.76</v>
      </c>
      <c r="BC177" s="67" t="str">
        <f>SpellNumber(L177,BB177)</f>
        <v>INR  Two Thousand Seven Hundred &amp; Ninety Eight  and Paise Seventy Six Only</v>
      </c>
      <c r="IA177" s="22">
        <v>13.15</v>
      </c>
      <c r="IB177" s="22" t="s">
        <v>105</v>
      </c>
      <c r="ID177" s="22">
        <v>6</v>
      </c>
      <c r="IE177" s="23" t="s">
        <v>48</v>
      </c>
      <c r="IF177" s="23"/>
      <c r="IG177" s="23"/>
      <c r="IH177" s="23"/>
      <c r="II177" s="23"/>
    </row>
    <row r="178" spans="1:243" s="22" customFormat="1" ht="47.25" customHeight="1">
      <c r="A178" s="37">
        <v>13.16</v>
      </c>
      <c r="B178" s="69" t="s">
        <v>106</v>
      </c>
      <c r="C178" s="38"/>
      <c r="D178" s="70">
        <v>10</v>
      </c>
      <c r="E178" s="71" t="s">
        <v>48</v>
      </c>
      <c r="F178" s="72">
        <v>53.7</v>
      </c>
      <c r="G178" s="51"/>
      <c r="H178" s="45"/>
      <c r="I178" s="46" t="s">
        <v>33</v>
      </c>
      <c r="J178" s="47">
        <f>IF(I178="Less(-)",-1,1)</f>
        <v>1</v>
      </c>
      <c r="K178" s="45" t="s">
        <v>34</v>
      </c>
      <c r="L178" s="45" t="s">
        <v>4</v>
      </c>
      <c r="M178" s="48"/>
      <c r="N178" s="60"/>
      <c r="O178" s="60"/>
      <c r="P178" s="61"/>
      <c r="Q178" s="60"/>
      <c r="R178" s="60"/>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6">
        <f>total_amount_ba($B$2,$D$2,D178,F178,J178,K178,M178)</f>
        <v>537</v>
      </c>
      <c r="BB178" s="63">
        <f>BA178+SUM(N178:AZ178)</f>
        <v>537</v>
      </c>
      <c r="BC178" s="67" t="str">
        <f>SpellNumber(L178,BB178)</f>
        <v>INR  Five Hundred &amp; Thirty Seven  Only</v>
      </c>
      <c r="IA178" s="22">
        <v>13.16</v>
      </c>
      <c r="IB178" s="22" t="s">
        <v>106</v>
      </c>
      <c r="ID178" s="22">
        <v>10</v>
      </c>
      <c r="IE178" s="23" t="s">
        <v>48</v>
      </c>
      <c r="IF178" s="23"/>
      <c r="IG178" s="23"/>
      <c r="IH178" s="23"/>
      <c r="II178" s="23"/>
    </row>
    <row r="179" spans="1:243" s="22" customFormat="1" ht="31.5">
      <c r="A179" s="37">
        <v>13.17</v>
      </c>
      <c r="B179" s="69" t="s">
        <v>210</v>
      </c>
      <c r="C179" s="38"/>
      <c r="D179" s="78"/>
      <c r="E179" s="78"/>
      <c r="F179" s="78"/>
      <c r="G179" s="78"/>
      <c r="H179" s="78"/>
      <c r="I179" s="78"/>
      <c r="J179" s="78"/>
      <c r="K179" s="78"/>
      <c r="L179" s="78"/>
      <c r="M179" s="78"/>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IA179" s="22">
        <v>13.17</v>
      </c>
      <c r="IB179" s="22" t="s">
        <v>210</v>
      </c>
      <c r="IE179" s="23"/>
      <c r="IF179" s="23"/>
      <c r="IG179" s="23"/>
      <c r="IH179" s="23"/>
      <c r="II179" s="23"/>
    </row>
    <row r="180" spans="1:243" s="22" customFormat="1" ht="42.75">
      <c r="A180" s="37">
        <v>13.18</v>
      </c>
      <c r="B180" s="69" t="s">
        <v>107</v>
      </c>
      <c r="C180" s="38"/>
      <c r="D180" s="70">
        <v>2</v>
      </c>
      <c r="E180" s="71" t="s">
        <v>48</v>
      </c>
      <c r="F180" s="70">
        <v>286.94</v>
      </c>
      <c r="G180" s="51"/>
      <c r="H180" s="45"/>
      <c r="I180" s="46" t="s">
        <v>33</v>
      </c>
      <c r="J180" s="47">
        <f aca="true" t="shared" si="8" ref="J180:J193">IF(I180="Less(-)",-1,1)</f>
        <v>1</v>
      </c>
      <c r="K180" s="45" t="s">
        <v>34</v>
      </c>
      <c r="L180" s="45" t="s">
        <v>4</v>
      </c>
      <c r="M180" s="48"/>
      <c r="N180" s="60"/>
      <c r="O180" s="60"/>
      <c r="P180" s="61"/>
      <c r="Q180" s="60"/>
      <c r="R180" s="60"/>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6">
        <f aca="true" t="shared" si="9" ref="BA180:BA193">total_amount_ba($B$2,$D$2,D180,F180,J180,K180,M180)</f>
        <v>573.88</v>
      </c>
      <c r="BB180" s="63">
        <f aca="true" t="shared" si="10" ref="BB180:BB193">BA180+SUM(N180:AZ180)</f>
        <v>573.88</v>
      </c>
      <c r="BC180" s="67" t="str">
        <f aca="true" t="shared" si="11" ref="BC180:BC193">SpellNumber(L180,BB180)</f>
        <v>INR  Five Hundred &amp; Seventy Three  and Paise Eighty Eight Only</v>
      </c>
      <c r="IA180" s="22">
        <v>13.18</v>
      </c>
      <c r="IB180" s="22" t="s">
        <v>107</v>
      </c>
      <c r="ID180" s="22">
        <v>2</v>
      </c>
      <c r="IE180" s="23" t="s">
        <v>48</v>
      </c>
      <c r="IF180" s="23"/>
      <c r="IG180" s="23"/>
      <c r="IH180" s="23"/>
      <c r="II180" s="23"/>
    </row>
    <row r="181" spans="1:243" s="22" customFormat="1" ht="63">
      <c r="A181" s="37">
        <v>13.19</v>
      </c>
      <c r="B181" s="69" t="s">
        <v>108</v>
      </c>
      <c r="C181" s="38"/>
      <c r="D181" s="70">
        <v>10</v>
      </c>
      <c r="E181" s="71" t="s">
        <v>44</v>
      </c>
      <c r="F181" s="70">
        <v>135.16</v>
      </c>
      <c r="G181" s="51"/>
      <c r="H181" s="45"/>
      <c r="I181" s="46" t="s">
        <v>33</v>
      </c>
      <c r="J181" s="47">
        <f t="shared" si="8"/>
        <v>1</v>
      </c>
      <c r="K181" s="45" t="s">
        <v>34</v>
      </c>
      <c r="L181" s="45" t="s">
        <v>4</v>
      </c>
      <c r="M181" s="48"/>
      <c r="N181" s="60"/>
      <c r="O181" s="60"/>
      <c r="P181" s="61"/>
      <c r="Q181" s="60"/>
      <c r="R181" s="60"/>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6">
        <f t="shared" si="9"/>
        <v>1351.6</v>
      </c>
      <c r="BB181" s="63">
        <f t="shared" si="10"/>
        <v>1351.6</v>
      </c>
      <c r="BC181" s="67" t="str">
        <f t="shared" si="11"/>
        <v>INR  One Thousand Three Hundred &amp; Fifty One  and Paise Sixty Only</v>
      </c>
      <c r="IA181" s="22">
        <v>13.19</v>
      </c>
      <c r="IB181" s="22" t="s">
        <v>108</v>
      </c>
      <c r="ID181" s="22">
        <v>10</v>
      </c>
      <c r="IE181" s="23" t="s">
        <v>44</v>
      </c>
      <c r="IF181" s="23"/>
      <c r="IG181" s="23"/>
      <c r="IH181" s="23"/>
      <c r="II181" s="23"/>
    </row>
    <row r="182" spans="1:243" s="22" customFormat="1" ht="15.75">
      <c r="A182" s="37">
        <v>14</v>
      </c>
      <c r="B182" s="69" t="s">
        <v>211</v>
      </c>
      <c r="C182" s="38"/>
      <c r="D182" s="78"/>
      <c r="E182" s="78"/>
      <c r="F182" s="78"/>
      <c r="G182" s="78"/>
      <c r="H182" s="78"/>
      <c r="I182" s="78"/>
      <c r="J182" s="78"/>
      <c r="K182" s="78"/>
      <c r="L182" s="78"/>
      <c r="M182" s="78"/>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IA182" s="22">
        <v>14</v>
      </c>
      <c r="IB182" s="22" t="s">
        <v>211</v>
      </c>
      <c r="IE182" s="23"/>
      <c r="IF182" s="23"/>
      <c r="IG182" s="23"/>
      <c r="IH182" s="23"/>
      <c r="II182" s="23"/>
    </row>
    <row r="183" spans="1:243" s="22" customFormat="1" ht="362.25">
      <c r="A183" s="37">
        <v>14.01</v>
      </c>
      <c r="B183" s="69" t="s">
        <v>212</v>
      </c>
      <c r="C183" s="38"/>
      <c r="D183" s="70">
        <v>8</v>
      </c>
      <c r="E183" s="71" t="s">
        <v>43</v>
      </c>
      <c r="F183" s="70">
        <v>618.76</v>
      </c>
      <c r="G183" s="51"/>
      <c r="H183" s="45"/>
      <c r="I183" s="46" t="s">
        <v>33</v>
      </c>
      <c r="J183" s="47">
        <f t="shared" si="8"/>
        <v>1</v>
      </c>
      <c r="K183" s="45" t="s">
        <v>34</v>
      </c>
      <c r="L183" s="45" t="s">
        <v>4</v>
      </c>
      <c r="M183" s="48"/>
      <c r="N183" s="60"/>
      <c r="O183" s="60"/>
      <c r="P183" s="61"/>
      <c r="Q183" s="60"/>
      <c r="R183" s="60"/>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6">
        <f t="shared" si="9"/>
        <v>4950.08</v>
      </c>
      <c r="BB183" s="63">
        <f t="shared" si="10"/>
        <v>4950.08</v>
      </c>
      <c r="BC183" s="67" t="str">
        <f t="shared" si="11"/>
        <v>INR  Four Thousand Nine Hundred &amp; Fifty  and Paise Eight Only</v>
      </c>
      <c r="IA183" s="22">
        <v>14.01</v>
      </c>
      <c r="IB183" s="22" t="s">
        <v>212</v>
      </c>
      <c r="ID183" s="22">
        <v>8</v>
      </c>
      <c r="IE183" s="23" t="s">
        <v>43</v>
      </c>
      <c r="IF183" s="23"/>
      <c r="IG183" s="23"/>
      <c r="IH183" s="23"/>
      <c r="II183" s="23"/>
    </row>
    <row r="184" spans="1:243" s="22" customFormat="1" ht="409.5">
      <c r="A184" s="37">
        <v>14.02</v>
      </c>
      <c r="B184" s="69" t="s">
        <v>213</v>
      </c>
      <c r="C184" s="38"/>
      <c r="D184" s="78"/>
      <c r="E184" s="78"/>
      <c r="F184" s="78"/>
      <c r="G184" s="78"/>
      <c r="H184" s="78"/>
      <c r="I184" s="78"/>
      <c r="J184" s="78"/>
      <c r="K184" s="78"/>
      <c r="L184" s="78"/>
      <c r="M184" s="78"/>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IA184" s="22">
        <v>14.02</v>
      </c>
      <c r="IB184" s="22" t="s">
        <v>213</v>
      </c>
      <c r="IE184" s="23"/>
      <c r="IF184" s="23"/>
      <c r="IG184" s="23"/>
      <c r="IH184" s="23"/>
      <c r="II184" s="23"/>
    </row>
    <row r="185" spans="1:243" s="22" customFormat="1" ht="47.25">
      <c r="A185" s="37">
        <v>14.03</v>
      </c>
      <c r="B185" s="69" t="s">
        <v>214</v>
      </c>
      <c r="C185" s="38"/>
      <c r="D185" s="70">
        <v>72</v>
      </c>
      <c r="E185" s="71" t="s">
        <v>43</v>
      </c>
      <c r="F185" s="70">
        <v>1226.22</v>
      </c>
      <c r="G185" s="51"/>
      <c r="H185" s="45"/>
      <c r="I185" s="46" t="s">
        <v>33</v>
      </c>
      <c r="J185" s="47">
        <f t="shared" si="8"/>
        <v>1</v>
      </c>
      <c r="K185" s="45" t="s">
        <v>34</v>
      </c>
      <c r="L185" s="45" t="s">
        <v>4</v>
      </c>
      <c r="M185" s="48"/>
      <c r="N185" s="60"/>
      <c r="O185" s="60"/>
      <c r="P185" s="61"/>
      <c r="Q185" s="60"/>
      <c r="R185" s="60"/>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6">
        <f t="shared" si="9"/>
        <v>88287.84</v>
      </c>
      <c r="BB185" s="63">
        <f t="shared" si="10"/>
        <v>88287.84</v>
      </c>
      <c r="BC185" s="67" t="str">
        <f t="shared" si="11"/>
        <v>INR  Eighty Eight Thousand Two Hundred &amp; Eighty Seven  and Paise Eighty Four Only</v>
      </c>
      <c r="IA185" s="22">
        <v>14.03</v>
      </c>
      <c r="IB185" s="22" t="s">
        <v>214</v>
      </c>
      <c r="ID185" s="22">
        <v>72</v>
      </c>
      <c r="IE185" s="23" t="s">
        <v>43</v>
      </c>
      <c r="IF185" s="23"/>
      <c r="IG185" s="23"/>
      <c r="IH185" s="23"/>
      <c r="II185" s="23"/>
    </row>
    <row r="186" spans="1:243" s="22" customFormat="1" ht="31.5">
      <c r="A186" s="37">
        <v>14.04</v>
      </c>
      <c r="B186" s="69" t="s">
        <v>215</v>
      </c>
      <c r="C186" s="38"/>
      <c r="D186" s="78"/>
      <c r="E186" s="78"/>
      <c r="F186" s="78"/>
      <c r="G186" s="78"/>
      <c r="H186" s="78"/>
      <c r="I186" s="78"/>
      <c r="J186" s="78"/>
      <c r="K186" s="78"/>
      <c r="L186" s="78"/>
      <c r="M186" s="78"/>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IA186" s="22">
        <v>14.04</v>
      </c>
      <c r="IB186" s="22" t="s">
        <v>215</v>
      </c>
      <c r="IE186" s="23"/>
      <c r="IF186" s="23"/>
      <c r="IG186" s="23"/>
      <c r="IH186" s="23"/>
      <c r="II186" s="23"/>
    </row>
    <row r="187" spans="1:243" s="22" customFormat="1" ht="94.5">
      <c r="A187" s="37">
        <v>14.05</v>
      </c>
      <c r="B187" s="69" t="s">
        <v>216</v>
      </c>
      <c r="C187" s="38"/>
      <c r="D187" s="78"/>
      <c r="E187" s="78"/>
      <c r="F187" s="78"/>
      <c r="G187" s="78"/>
      <c r="H187" s="78"/>
      <c r="I187" s="78"/>
      <c r="J187" s="78"/>
      <c r="K187" s="78"/>
      <c r="L187" s="78"/>
      <c r="M187" s="78"/>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IA187" s="22">
        <v>14.05</v>
      </c>
      <c r="IB187" s="22" t="s">
        <v>216</v>
      </c>
      <c r="IE187" s="23"/>
      <c r="IF187" s="23"/>
      <c r="IG187" s="23"/>
      <c r="IH187" s="23"/>
      <c r="II187" s="23"/>
    </row>
    <row r="188" spans="1:243" s="22" customFormat="1" ht="47.25">
      <c r="A188" s="37">
        <v>14.06</v>
      </c>
      <c r="B188" s="69" t="s">
        <v>58</v>
      </c>
      <c r="C188" s="38"/>
      <c r="D188" s="70">
        <v>0.95</v>
      </c>
      <c r="E188" s="71" t="s">
        <v>43</v>
      </c>
      <c r="F188" s="70">
        <v>340.64</v>
      </c>
      <c r="G188" s="51"/>
      <c r="H188" s="45"/>
      <c r="I188" s="46" t="s">
        <v>33</v>
      </c>
      <c r="J188" s="47">
        <f t="shared" si="8"/>
        <v>1</v>
      </c>
      <c r="K188" s="45" t="s">
        <v>34</v>
      </c>
      <c r="L188" s="45" t="s">
        <v>4</v>
      </c>
      <c r="M188" s="48"/>
      <c r="N188" s="60"/>
      <c r="O188" s="60"/>
      <c r="P188" s="61"/>
      <c r="Q188" s="60"/>
      <c r="R188" s="60"/>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6">
        <f t="shared" si="9"/>
        <v>323.61</v>
      </c>
      <c r="BB188" s="63">
        <f t="shared" si="10"/>
        <v>323.61</v>
      </c>
      <c r="BC188" s="67" t="str">
        <f t="shared" si="11"/>
        <v>INR  Three Hundred &amp; Twenty Three  and Paise Sixty One Only</v>
      </c>
      <c r="IA188" s="22">
        <v>14.06</v>
      </c>
      <c r="IB188" s="22" t="s">
        <v>58</v>
      </c>
      <c r="ID188" s="22">
        <v>0.95</v>
      </c>
      <c r="IE188" s="23" t="s">
        <v>43</v>
      </c>
      <c r="IF188" s="23"/>
      <c r="IG188" s="23"/>
      <c r="IH188" s="23"/>
      <c r="II188" s="23"/>
    </row>
    <row r="189" spans="1:243" s="22" customFormat="1" ht="15.75">
      <c r="A189" s="37">
        <v>15</v>
      </c>
      <c r="B189" s="69" t="s">
        <v>217</v>
      </c>
      <c r="C189" s="38"/>
      <c r="D189" s="78"/>
      <c r="E189" s="78"/>
      <c r="F189" s="78"/>
      <c r="G189" s="78"/>
      <c r="H189" s="78"/>
      <c r="I189" s="78"/>
      <c r="J189" s="78"/>
      <c r="K189" s="78"/>
      <c r="L189" s="78"/>
      <c r="M189" s="78"/>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IA189" s="22">
        <v>15</v>
      </c>
      <c r="IB189" s="22" t="s">
        <v>217</v>
      </c>
      <c r="IE189" s="23"/>
      <c r="IF189" s="23"/>
      <c r="IG189" s="23"/>
      <c r="IH189" s="23"/>
      <c r="II189" s="23"/>
    </row>
    <row r="190" spans="1:243" s="22" customFormat="1" ht="63.75" customHeight="1">
      <c r="A190" s="56">
        <v>15.01</v>
      </c>
      <c r="B190" s="69" t="s">
        <v>109</v>
      </c>
      <c r="C190" s="38"/>
      <c r="D190" s="70">
        <v>1</v>
      </c>
      <c r="E190" s="71" t="s">
        <v>114</v>
      </c>
      <c r="F190" s="70">
        <v>422.32</v>
      </c>
      <c r="G190" s="51"/>
      <c r="H190" s="45"/>
      <c r="I190" s="46" t="s">
        <v>33</v>
      </c>
      <c r="J190" s="47">
        <f t="shared" si="8"/>
        <v>1</v>
      </c>
      <c r="K190" s="45" t="s">
        <v>34</v>
      </c>
      <c r="L190" s="45" t="s">
        <v>4</v>
      </c>
      <c r="M190" s="48"/>
      <c r="N190" s="60"/>
      <c r="O190" s="60"/>
      <c r="P190" s="61"/>
      <c r="Q190" s="60"/>
      <c r="R190" s="60"/>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6">
        <f t="shared" si="9"/>
        <v>422.32</v>
      </c>
      <c r="BB190" s="63">
        <f t="shared" si="10"/>
        <v>422.32</v>
      </c>
      <c r="BC190" s="67" t="str">
        <f t="shared" si="11"/>
        <v>INR  Four Hundred &amp; Twenty Two  and Paise Thirty Two Only</v>
      </c>
      <c r="IA190" s="22">
        <v>15.01</v>
      </c>
      <c r="IB190" s="39" t="s">
        <v>109</v>
      </c>
      <c r="ID190" s="22">
        <v>1</v>
      </c>
      <c r="IE190" s="23" t="s">
        <v>114</v>
      </c>
      <c r="IF190" s="23"/>
      <c r="IG190" s="23"/>
      <c r="IH190" s="23"/>
      <c r="II190" s="23"/>
    </row>
    <row r="191" spans="1:243" s="22" customFormat="1" ht="66" customHeight="1">
      <c r="A191" s="56">
        <v>15.02</v>
      </c>
      <c r="B191" s="69" t="s">
        <v>110</v>
      </c>
      <c r="C191" s="38"/>
      <c r="D191" s="70">
        <v>4</v>
      </c>
      <c r="E191" s="71" t="s">
        <v>114</v>
      </c>
      <c r="F191" s="70">
        <v>58.66</v>
      </c>
      <c r="G191" s="51"/>
      <c r="H191" s="45"/>
      <c r="I191" s="46" t="s">
        <v>33</v>
      </c>
      <c r="J191" s="47">
        <f t="shared" si="8"/>
        <v>1</v>
      </c>
      <c r="K191" s="45" t="s">
        <v>34</v>
      </c>
      <c r="L191" s="45" t="s">
        <v>4</v>
      </c>
      <c r="M191" s="48"/>
      <c r="N191" s="60"/>
      <c r="O191" s="60"/>
      <c r="P191" s="61"/>
      <c r="Q191" s="60"/>
      <c r="R191" s="60"/>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6">
        <f t="shared" si="9"/>
        <v>234.64</v>
      </c>
      <c r="BB191" s="63">
        <f t="shared" si="10"/>
        <v>234.64</v>
      </c>
      <c r="BC191" s="67" t="str">
        <f t="shared" si="11"/>
        <v>INR  Two Hundred &amp; Thirty Four  and Paise Sixty Four Only</v>
      </c>
      <c r="IA191" s="22">
        <v>15.02</v>
      </c>
      <c r="IB191" s="39" t="s">
        <v>110</v>
      </c>
      <c r="ID191" s="22">
        <v>4</v>
      </c>
      <c r="IE191" s="23" t="s">
        <v>114</v>
      </c>
      <c r="IF191" s="23"/>
      <c r="IG191" s="23"/>
      <c r="IH191" s="23"/>
      <c r="II191" s="23"/>
    </row>
    <row r="192" spans="1:243" s="22" customFormat="1" ht="33.75" customHeight="1">
      <c r="A192" s="56">
        <v>15.03</v>
      </c>
      <c r="B192" s="69" t="s">
        <v>111</v>
      </c>
      <c r="C192" s="38"/>
      <c r="D192" s="70">
        <v>10</v>
      </c>
      <c r="E192" s="71" t="s">
        <v>114</v>
      </c>
      <c r="F192" s="70">
        <v>29.33</v>
      </c>
      <c r="G192" s="51"/>
      <c r="H192" s="45"/>
      <c r="I192" s="46" t="s">
        <v>33</v>
      </c>
      <c r="J192" s="47">
        <f t="shared" si="8"/>
        <v>1</v>
      </c>
      <c r="K192" s="45" t="s">
        <v>34</v>
      </c>
      <c r="L192" s="45" t="s">
        <v>4</v>
      </c>
      <c r="M192" s="48"/>
      <c r="N192" s="60"/>
      <c r="O192" s="60"/>
      <c r="P192" s="61"/>
      <c r="Q192" s="60"/>
      <c r="R192" s="60"/>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6">
        <f t="shared" si="9"/>
        <v>293.3</v>
      </c>
      <c r="BB192" s="63">
        <f t="shared" si="10"/>
        <v>293.3</v>
      </c>
      <c r="BC192" s="67" t="str">
        <f t="shared" si="11"/>
        <v>INR  Two Hundred &amp; Ninety Three  and Paise Thirty Only</v>
      </c>
      <c r="IA192" s="22">
        <v>15.03</v>
      </c>
      <c r="IB192" s="39" t="s">
        <v>111</v>
      </c>
      <c r="ID192" s="22">
        <v>10</v>
      </c>
      <c r="IE192" s="23" t="s">
        <v>114</v>
      </c>
      <c r="IF192" s="23"/>
      <c r="IG192" s="23"/>
      <c r="IH192" s="23"/>
      <c r="II192" s="23"/>
    </row>
    <row r="193" spans="1:243" s="22" customFormat="1" ht="126.75" customHeight="1">
      <c r="A193" s="37">
        <v>15.04</v>
      </c>
      <c r="B193" s="69" t="s">
        <v>218</v>
      </c>
      <c r="C193" s="38"/>
      <c r="D193" s="70">
        <v>4</v>
      </c>
      <c r="E193" s="71" t="s">
        <v>113</v>
      </c>
      <c r="F193" s="70">
        <v>2019.25</v>
      </c>
      <c r="G193" s="51"/>
      <c r="H193" s="45"/>
      <c r="I193" s="46" t="s">
        <v>33</v>
      </c>
      <c r="J193" s="47">
        <f t="shared" si="8"/>
        <v>1</v>
      </c>
      <c r="K193" s="45" t="s">
        <v>34</v>
      </c>
      <c r="L193" s="45" t="s">
        <v>4</v>
      </c>
      <c r="M193" s="48"/>
      <c r="N193" s="60"/>
      <c r="O193" s="60"/>
      <c r="P193" s="61"/>
      <c r="Q193" s="60"/>
      <c r="R193" s="60"/>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2">
        <f t="shared" si="9"/>
        <v>8077</v>
      </c>
      <c r="BB193" s="65">
        <f t="shared" si="10"/>
        <v>8077</v>
      </c>
      <c r="BC193" s="64" t="str">
        <f t="shared" si="11"/>
        <v>INR  Eight Thousand  &amp;Seventy Seven  Only</v>
      </c>
      <c r="IA193" s="22">
        <v>15.04</v>
      </c>
      <c r="IB193" s="39" t="s">
        <v>218</v>
      </c>
      <c r="ID193" s="22">
        <v>4</v>
      </c>
      <c r="IE193" s="23" t="s">
        <v>113</v>
      </c>
      <c r="IF193" s="23"/>
      <c r="IG193" s="23"/>
      <c r="IH193" s="23"/>
      <c r="II193" s="23"/>
    </row>
    <row r="194" spans="1:55" ht="42.75">
      <c r="A194" s="54" t="s">
        <v>35</v>
      </c>
      <c r="B194" s="55"/>
      <c r="C194" s="57"/>
      <c r="D194" s="40"/>
      <c r="E194" s="40"/>
      <c r="F194" s="40"/>
      <c r="G194" s="40"/>
      <c r="H194" s="58"/>
      <c r="I194" s="58"/>
      <c r="J194" s="58"/>
      <c r="K194" s="58"/>
      <c r="L194" s="59"/>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52">
        <f>SUM(BA13:BA193)</f>
        <v>544686.66</v>
      </c>
      <c r="BB194" s="53">
        <f>SUM(BB13:BB193)</f>
        <v>544686.66</v>
      </c>
      <c r="BC194" s="44" t="str">
        <f>SpellNumber($E$2,BB194)</f>
        <v>INR  Five Lakh Forty Four Thousand Six Hundred &amp; Eighty Six  and Paise Sixty Six Only</v>
      </c>
    </row>
    <row r="195" spans="1:55" ht="46.5" customHeight="1">
      <c r="A195" s="25" t="s">
        <v>36</v>
      </c>
      <c r="B195" s="26"/>
      <c r="C195" s="27"/>
      <c r="D195" s="28"/>
      <c r="E195" s="41" t="s">
        <v>45</v>
      </c>
      <c r="F195" s="42"/>
      <c r="G195" s="29"/>
      <c r="H195" s="30"/>
      <c r="I195" s="30"/>
      <c r="J195" s="30"/>
      <c r="K195" s="31"/>
      <c r="L195" s="32"/>
      <c r="M195" s="33"/>
      <c r="N195" s="34"/>
      <c r="O195" s="22"/>
      <c r="P195" s="22"/>
      <c r="Q195" s="22"/>
      <c r="R195" s="22"/>
      <c r="S195" s="22"/>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5">
        <f>IF(ISBLANK(F195),0,IF(E195="Excess (+)",ROUND(BA194+(BA194*F195),2),IF(E195="Less (-)",ROUND(BA194+(BA194*F195*(-1)),2),IF(E195="At Par",BA194,0))))</f>
        <v>0</v>
      </c>
      <c r="BB195" s="36">
        <f>ROUND(BA195,0)</f>
        <v>0</v>
      </c>
      <c r="BC195" s="21" t="str">
        <f>SpellNumber($E$2,BB195)</f>
        <v>INR Zero Only</v>
      </c>
    </row>
    <row r="196" spans="1:55" ht="45.75" customHeight="1">
      <c r="A196" s="24" t="s">
        <v>37</v>
      </c>
      <c r="B196" s="24"/>
      <c r="C196" s="73" t="str">
        <f>SpellNumber($E$2,BB195)</f>
        <v>INR Zero Only</v>
      </c>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row>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2" ht="15"/>
    <row r="1113" ht="15"/>
    <row r="1114" ht="15"/>
    <row r="1115" ht="15"/>
    <row r="1117" ht="15"/>
    <row r="1118" ht="15"/>
    <row r="1119" ht="15"/>
    <row r="1121" ht="15"/>
    <row r="1122" ht="15"/>
    <row r="1123" ht="15"/>
    <row r="1124" ht="15"/>
    <row r="1125" ht="15"/>
    <row r="1126" ht="15"/>
    <row r="1127" ht="15"/>
    <row r="1128" ht="15"/>
    <row r="1129" ht="15"/>
    <row r="1131" ht="15"/>
    <row r="1132" ht="15"/>
    <row r="1133" ht="15"/>
    <row r="1134" ht="15"/>
    <row r="1135" ht="15"/>
    <row r="1136" ht="15"/>
    <row r="1137" ht="15"/>
    <row r="1138" ht="15"/>
    <row r="1139" ht="15"/>
    <row r="1140" ht="15"/>
    <row r="1141" ht="15"/>
    <row r="1142" ht="15"/>
    <row r="1143" ht="15"/>
    <row r="1144" ht="15"/>
    <row r="1145" ht="15"/>
    <row r="1146" ht="15"/>
    <row r="1148" ht="15"/>
    <row r="1149" ht="15"/>
    <row r="1150" ht="15"/>
    <row r="1151" ht="15"/>
    <row r="1152" ht="15"/>
  </sheetData>
  <sheetProtection password="8F23" sheet="1"/>
  <mergeCells count="96">
    <mergeCell ref="D189:BC189"/>
    <mergeCell ref="D176:BC176"/>
    <mergeCell ref="D179:BC179"/>
    <mergeCell ref="D182:BC182"/>
    <mergeCell ref="D184:BC184"/>
    <mergeCell ref="D186:BC186"/>
    <mergeCell ref="D187:BC187"/>
    <mergeCell ref="D165:BC165"/>
    <mergeCell ref="D167:BC167"/>
    <mergeCell ref="D169:BC169"/>
    <mergeCell ref="D170:BC170"/>
    <mergeCell ref="D172:BC172"/>
    <mergeCell ref="D174:BC174"/>
    <mergeCell ref="D154:BC154"/>
    <mergeCell ref="D155:BC155"/>
    <mergeCell ref="D157:BC157"/>
    <mergeCell ref="D159:BC159"/>
    <mergeCell ref="D160:BC160"/>
    <mergeCell ref="D163:BC163"/>
    <mergeCell ref="D162:BC162"/>
    <mergeCell ref="D145:BC145"/>
    <mergeCell ref="D146:BC146"/>
    <mergeCell ref="D148:BC148"/>
    <mergeCell ref="D149:BC149"/>
    <mergeCell ref="D151:BC151"/>
    <mergeCell ref="D152:BC152"/>
    <mergeCell ref="D131:BC131"/>
    <mergeCell ref="D135:BC135"/>
    <mergeCell ref="D136:BC136"/>
    <mergeCell ref="D138:BC138"/>
    <mergeCell ref="D141:BC141"/>
    <mergeCell ref="D142:BC142"/>
    <mergeCell ref="D114:BC114"/>
    <mergeCell ref="D116:BC116"/>
    <mergeCell ref="D121:BC121"/>
    <mergeCell ref="D123:BC123"/>
    <mergeCell ref="D127:BC127"/>
    <mergeCell ref="D129:BC129"/>
    <mergeCell ref="D101:BC101"/>
    <mergeCell ref="D103:BC103"/>
    <mergeCell ref="D106:BC106"/>
    <mergeCell ref="D109:BC109"/>
    <mergeCell ref="D111:BC111"/>
    <mergeCell ref="D113:BC113"/>
    <mergeCell ref="D90:BC90"/>
    <mergeCell ref="D92:BC92"/>
    <mergeCell ref="D93:BC93"/>
    <mergeCell ref="D95:BC95"/>
    <mergeCell ref="D97:BC97"/>
    <mergeCell ref="D99:BC99"/>
    <mergeCell ref="D79:BC79"/>
    <mergeCell ref="D80:BC80"/>
    <mergeCell ref="D83:BC83"/>
    <mergeCell ref="D85:BC85"/>
    <mergeCell ref="D86:BC86"/>
    <mergeCell ref="D88:BC88"/>
    <mergeCell ref="D66:BC66"/>
    <mergeCell ref="D67:BC67"/>
    <mergeCell ref="D69:BC69"/>
    <mergeCell ref="D71:BC71"/>
    <mergeCell ref="D73:BC73"/>
    <mergeCell ref="D75:BC75"/>
    <mergeCell ref="D52:BC52"/>
    <mergeCell ref="D56:BC56"/>
    <mergeCell ref="D59:BC59"/>
    <mergeCell ref="D61:BC61"/>
    <mergeCell ref="D63:BC63"/>
    <mergeCell ref="D65:BC65"/>
    <mergeCell ref="D37:BC37"/>
    <mergeCell ref="D39:BC39"/>
    <mergeCell ref="D42:BC42"/>
    <mergeCell ref="D44:BC44"/>
    <mergeCell ref="D48:BC48"/>
    <mergeCell ref="D50:BC50"/>
    <mergeCell ref="D26:BC26"/>
    <mergeCell ref="D27:BC27"/>
    <mergeCell ref="D29:BC29"/>
    <mergeCell ref="D33:BC33"/>
    <mergeCell ref="D34:BC34"/>
    <mergeCell ref="D36:BC36"/>
    <mergeCell ref="D16:BC16"/>
    <mergeCell ref="D18:BC18"/>
    <mergeCell ref="D20:BC20"/>
    <mergeCell ref="D22:BC22"/>
    <mergeCell ref="D23:BC23"/>
    <mergeCell ref="D25:BC25"/>
    <mergeCell ref="C196:BC196"/>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5">
      <formula1>IF(E195="Select",-1,IF(E195="At Par",0,0))</formula1>
      <formula2>IF(E195="Select",-1,IF(E195="At Par",0,0.99))</formula2>
    </dataValidation>
    <dataValidation type="list" allowBlank="1" showErrorMessage="1" sqref="E19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5">
      <formula1>0</formula1>
      <formula2>IF(#REF!&lt;&gt;"Select",99.9,0)</formula2>
    </dataValidation>
    <dataValidation allowBlank="1" showInputMessage="1" showErrorMessage="1" promptTitle="Units" prompt="Please enter Units in text" sqref="D15:E15 D17:E17 D19:E19 D21:E21 D24:E24 D28:E28 D30:E32 D35:E35 D38:E38 D40:E41 D43:E43 D45:E47 D49:E49 D51:E51 D53:E55 D57:E58 D60:E60 D62:E62 D64:E64 D68:E68 D70:E70 D72:E72 D74:E74 D76:E78 D81:E82 D84:E84 D87:E87 D89:E89 D91:E91 D94:E94 D96:E96 D98:E98 D100:E100 D102:E102 D104:E105 D107:E108 D110:E110 D112:E112 D115:E115 D117:E120 D122:E122 D124:E126 D128:E128 D130:E130 D132:E134 D137:E137 D139:E140 D143:E144 D147:E147 D150:E150 D153:E153 D156:E156 D158:E158 D161:E161 D164:E164 D166:E166 D168:E168 D171:E171 D173:E173 D175:E175 D177:E178 D180:E181 D183:E183 D185:E185 D188:E188 D190:E193">
      <formula1>0</formula1>
      <formula2>0</formula2>
    </dataValidation>
    <dataValidation type="decimal" allowBlank="1" showInputMessage="1" showErrorMessage="1" promptTitle="Quantity" prompt="Please enter the Quantity for this item. " errorTitle="Invalid Entry" error="Only Numeric Values are allowed. " sqref="F15 F17 F19 F21 F24 F28 F30:F32 F35 F38 F40:F41 F43 F45:F47 F49 F51 F53:F55 F57:F58 F60 F62 F64 F68 F70 F72 F74 F76:F78 F81:F82 F84 F87 F89 F91 F94 F96 F98 F100 F102 F104:F105 F107:F108 F110 F112 F115 F117:F120 F122 F124:F126 F128 F130 F132:F134 F137 F139:F140 F143:F144 F147 F150 F153 F156 F158 F161 F164 F166 F168 F171 F173 F175 F177:F178 F180:F181 F183 F185 F188 F190:F193">
      <formula1>0</formula1>
      <formula2>999999999999999</formula2>
    </dataValidation>
    <dataValidation type="list" allowBlank="1" showErrorMessage="1" sqref="D13:D14 K15 D16 K17 D18 K19 D20 K21 D22:D23 K24 D25:D27 K28 D29 K30:K32 D33:D34 K35 D36:D37 K38 D39 K40:K41 D42 K43 D44 K45:K47 D48 K49 D50 K51 D52 K53:K55 D56 K57:K58 D59 K60 D61 K62 D63 K64 D65:D67 K68 D69 K70 D71 K72 D73 K74 D75 K76:K78 D79:D80 K81:K82 D83 K84 D85:D86 K87 D88 K89 D90 K91 D92:D93 K94 D95 K96 D97 K98 D99 K100 D101 K102 D103 K104:K105 D106 K107:K108 D109 K110 D111 K112 D113:D114 K115 D116 K117:K120 D121 K122 D123 K124:K126 D127 K128 D129 K130 D131 K132:K134 D135:D136 K137 D138 K139:K140 D141:D142 K143:K144 D145:D146 K147 D148:D149 K150">
      <formula1>"Partial Conversion,Full Conversion"</formula1>
      <formula2>0</formula2>
    </dataValidation>
    <dataValidation type="list" allowBlank="1" showErrorMessage="1" sqref="D151:D152 K153 D154:D155 K156 D157 K158 D159:D160 D162:D163 K161 K164 D165 K166 D167 K168 D169:D170 K171 D172 K173 D174 K175 D176 K177:K178 D179 K180:K181 D182 K183 D184 K185 D186:D187 K188 K190:K193 D18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4:H24 G28:H28 G30:H32 G35:H35 G38:H38 G40:H41 G43:H43 G45:H47 G49:H49 G51:H51 G53:H55 G57:H58 G60:H60 G62:H62 G64:H64 G68:H68 G70:H70 G72:H72 G74:H74 G76:H78 G81:H82 G84:H84 G87:H87 G89:H89 G91:H91 G94:H94 G96:H96 G98:H98 G100:H100 G102:H102 G104:H105 G107:H108 G110:H110 G112:H112 G115:H115 G117:H120 G122:H122 G124:H126 G128:H128 G130:H130 G132:H134 G137:H137 G139:H140 G143:H144 G147:H147 G150:H150 G153:H153 G156:H156 G158:H158 G161:H161 G164:H164 G166:H166 G168:H168 G171:H171 G173:H173 G175:H175 G177:H178 G180:H181 G183:H183 G185:H185 G188:H188 G190:H193">
      <formula1>0</formula1>
      <formula2>999999999999999</formula2>
    </dataValidation>
    <dataValidation allowBlank="1" showInputMessage="1" showErrorMessage="1" promptTitle="Addition / Deduction" prompt="Please Choose the correct One" sqref="J15 J17 J19 J21 J24 J28 J30:J32 J35 J38 J40:J41 J43 J45:J47 J49 J51 J53:J55 J57:J58 J60 J62 J64 J68 J70 J72 J74 J76:J78 J81:J82 J84 J87 J89 J91 J94 J96 J98 J100 J102 J104:J105 J107:J108 J110 J112 J115 J117:J120 J122 J124:J126 J128 J130 J132:J134 J137 J139:J140 J143:J144 J147 J150 J153 J156 J158 J161 J164 J166 J168 J171 J173 J175 J177:J178 J180:J181 J183 J185 J188 J190:J193">
      <formula1>0</formula1>
      <formula2>0</formula2>
    </dataValidation>
    <dataValidation type="list" showErrorMessage="1" sqref="I15 I17 I19 I21 I24 I28 I30:I32 I35 I38 I40:I41 I43 I45:I47 I49 I51 I53:I55 I57:I58 I60 I62 I64 I68 I70 I72 I74 I76:I78 I81:I82 I84 I87 I89 I91 I94 I96 I98 I100 I102 I104:I105 I107:I108 I110 I112 I115 I117:I120 I122 I124:I126 I128 I130 I132:I134 I137 I139:I140 I143:I144 I147 I150 I153 I156 I158 I161 I164 I166 I168 I171 I173 I175 I177:I178 I180:I181 I183 I185 I188 I190:I19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4:O24 N28:O28 N30:O32 N35:O35 N38:O38 N40:O41 N43:O43 N45:O47 N49:O49 N51:O51 N53:O55 N57:O58 N60:O60 N62:O62 N64:O64 N68:O68 N70:O70 N72:O72 N74:O74 N76:O78 N81:O82 N84:O84 N87:O87 N89:O89 N91:O91 N94:O94 N96:O96 N98:O98 N100:O100 N102:O102 N104:O105 N107:O108 N110:O110 N112:O112 N115:O115 N117:O120 N122:O122 N124:O126 N128:O128 N130:O130 N132:O134 N137:O137 N139:O140 N143:O144 N147:O147 N150:O150 N153:O153 N156:O156 N158:O158 N161:O161 N164:O164 N166:O166 N168:O168 N171:O171 N173:O173 N175:O175 N177:O178 N180:O181 N183:O183 N185:O185 N188:O188 N190:O19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4 R28 R30:R32 R35 R38 R40:R41 R43 R45:R47 R49 R51 R53:R55 R57:R58 R60 R62 R64 R68 R70 R72 R74 R76:R78 R81:R82 R84 R87 R89 R91 R94 R96 R98 R100 R102 R104:R105 R107:R108 R110 R112 R115 R117:R120 R122 R124:R126 R128 R130 R132:R134 R137 R139:R140 R143:R144 R147 R150 R153 R156 R158 R161 R164 R166 R168 R171 R173 R175 R177:R178 R180:R181 R183 R185 R188 R190:R19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4 Q28 Q30:Q32 Q35 Q38 Q40:Q41 Q43 Q45:Q47 Q49 Q51 Q53:Q55 Q57:Q58 Q60 Q62 Q64 Q68 Q70 Q72 Q74 Q76:Q78 Q81:Q82 Q84 Q87 Q89 Q91 Q94 Q96 Q98 Q100 Q102 Q104:Q105 Q107:Q108 Q110 Q112 Q115 Q117:Q120 Q122 Q124:Q126 Q128 Q130 Q132:Q134 Q137 Q139:Q140 Q143:Q144 Q147 Q150 Q153 Q156 Q158 Q161 Q164 Q166 Q168 Q171 Q173 Q175 Q177:Q178 Q180:Q181 Q183 Q185 Q188 Q190:Q19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4 M28 M30:M32 M35 M38 M40:M41 M43 M45:M47 M49 M51 M53:M55 M57:M58 M60 M62 M64 M68 M70 M72 M74 M76:M78 M81:M82 M84 M87 M89 M91 M94 M96 M98 M100 M102 M104:M105 M107:M108 M110 M112 M115 M117:M120 M122 M124:M126 M128 M130 M132:M134 M137 M139:M140 M143:M144 M147 M150 M153 M156 M158 M161 M164 M166 M168 M171 M173 M175 M177:M178 M180:M181 M183 M185 M188 M190:M193">
      <formula1>0</formula1>
      <formula2>999999999999999</formula2>
    </dataValidation>
    <dataValidation type="list" allowBlank="1" showInputMessage="1" showErrorMessage="1" sqref="L190 L19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3 L19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3">
      <formula1>0</formula1>
      <formula2>0</formula2>
    </dataValidation>
    <dataValidation type="decimal" allowBlank="1" showErrorMessage="1" errorTitle="Invalid Entry" error="Only Numeric Values are allowed. " sqref="A13:A19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1" t="s">
        <v>38</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2020-03-06T10:40:17Z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