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<sst xmlns="http://schemas.openxmlformats.org/spreadsheetml/2006/main" count="598" uniqueCount="159">
  <si>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</si>
  <si>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</si>
  <si>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</si>
  <si>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</si>
  <si>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</si>
  <si>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</si>
  <si>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</si>
  <si>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</si>
  <si>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</si>
  <si>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</si>
  <si>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</si>
  <si>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</si>
  <si>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</si>
  <si>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</si>
  <si>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</si>
  <si>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</si>
  <si>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</si>
  <si>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</si>
  <si>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</si>
  <si>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</si>
  <si>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</si>
  <si>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</si>
  <si>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</si>
  <si>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</si>
  <si>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</si>
  <si>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</si>
  <si>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</si>
  <si>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</si>
  <si>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</si>
  <si>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</si>
  <si>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</si>
  <si>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</si>
  <si>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</si>
  <si>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</si>
  <si>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</si>
  <si>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</si>
  <si>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</si>
  <si>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</si>
  <si>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</si>
  <si>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</si>
  <si>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</si>
  <si>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</si>
  <si>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</si>
  <si>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</si>
  <si>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</si>
  <si>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</si>
  <si>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</si>
  <si>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</si>
  <si>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</si>
  <si>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</si>
  <si>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</si>
  <si>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</si>
  <si>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kg</t>
  </si>
  <si>
    <t>each</t>
  </si>
  <si>
    <t>STEEL WORK</t>
  </si>
  <si>
    <t>FLOORING</t>
  </si>
  <si>
    <t>FINISHING</t>
  </si>
  <si>
    <t>1:6 (1 cement: 6 coarse sand)</t>
  </si>
  <si>
    <t>125 mm</t>
  </si>
  <si>
    <t>Painting with synthetic enamel paint of approved brand and manufacture of required colour to give an even shade :</t>
  </si>
  <si>
    <t>One or more coats on old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</si>
  <si>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</si>
  <si>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ISI marked oxidised M.S. handles conforming to IS:4992 with necessary screws etc. complete :</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</si>
  <si>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</si>
  <si>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12 mm cement plaster of mix :</t>
  </si>
  <si>
    <r>
      <t xml:space="preserve">TEXT </t>
    </r>
    <r>
      <rPr>
        <b/>
        <sz val="11"/>
        <color indexed="10"/>
        <rFont val="Arial"/>
        <family val="2"/>
      </rPr>
      <t>#</t>
    </r>
  </si>
  <si>
    <t>WOOD AND PVC WORK</t>
  </si>
  <si>
    <t>Finishing walls with Premium Acrylic Smooth exterior paint with Silicone additives of required shade</t>
  </si>
  <si>
    <t>DISMANTLING AND DEMOLISHING</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</si>
  <si>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</si>
  <si>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</si>
  <si>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Each</t>
  </si>
  <si>
    <t>Contract No:   26/C/D1/2019-20/01</t>
  </si>
  <si>
    <t>Name of Work: Repairing / painting of common area with all corridor and replacement of all corridor spout at hall-5</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</si>
  <si>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</si>
  <si>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</si>
  <si>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</si>
  <si>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</si>
  <si>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</si>
  <si>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</si>
  <si>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</si>
  <si>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</si>
  <si>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oxidised M.S. tower bolt black finish, (Barrel type) with necessary screws etc. complete :</t>
  </si>
  <si>
    <t>150x10 mm</t>
  </si>
  <si>
    <t>Providing and fixing oxidised M.S. casement stays (straight peg type) with necessary screws etc. complete.</t>
  </si>
  <si>
    <t>200 mm weighing not less than 120 gms</t>
  </si>
  <si>
    <t>Structural steel work riveted, bolted or welded in built up sections, trusses and framed work, including cutting, hoisting, fixing in position and applying a priming coat of approved steel primer all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</si>
  <si>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</si>
  <si>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carbon steel galvanised dash fastener of required dia and size (to be paid for separately)</t>
  </si>
  <si>
    <t>Providing &amp; fixing glass panes with putty and glazing clips in steel doors, windows, clerestory windows, all complete with :</t>
  </si>
  <si>
    <t>4.0 mm thick glass panes</t>
  </si>
  <si>
    <t>Marble stone flooring with 18 mm thick marble stone, as per sample of marble approved by Engineer-in-charge, over 20 mm (average) thick base of cement mortar 1:4 (1 cement : 4 coarse sand) laid and jointed with grey cement slurry, including rubbing and polishing complete with :</t>
  </si>
  <si>
    <t>Udaipur green marble</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</si>
  <si>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</si>
  <si>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</si>
  <si>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</si>
  <si>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</si>
  <si>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15 mm cement plaster on rough side of single or half brick wall of mix:</t>
  </si>
  <si>
    <t>20 mm cement plaster of mix :</t>
  </si>
  <si>
    <t>1:4 (1 cement: 4 coarse sand)</t>
  </si>
  <si>
    <t>Pointing on tile brick work with cement mortar 1:3 (1 cement : 3 fine sand):</t>
  </si>
  <si>
    <t>Flush/ Ruled/ Struck or weathered pointing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</si>
  <si>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</si>
  <si>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</si>
  <si>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</si>
  <si>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</si>
  <si>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</si>
  <si>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</si>
  <si>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</si>
  <si>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Re-lettering with black Japan paint of approved brand and manufacture.</t>
  </si>
  <si>
    <t>Old work (Two or more coats applied @ 1.43 ltr/ 10 sqm) over existing cement paint surface</t>
  </si>
  <si>
    <t>REPAIRS TO BUILDING</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</si>
  <si>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</si>
  <si>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Demolishing brick tile covering in terracing including stacking of serviceable material and disposal of unserviceable material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</si>
  <si>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</si>
  <si>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</si>
  <si>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old plaster or skirting raking out joints and cleaning the surface for plaster including disposal of rubbish to the dumping ground within 50 metres lead.</t>
  </si>
  <si>
    <t>SANITARY INSTALLATIONS</t>
  </si>
  <si>
    <t>Providing and fixing CP Brass 32mm size Bottle Trap of approved quality &amp; make and as per the direction of Engineer-in-charge.</t>
  </si>
  <si>
    <t>WATER SUPPLY</t>
  </si>
  <si>
    <t>Providing and fixing G.I. pipes complete with G.I. fittings and clamps, i/c cutting and making good the walls etc. Internal work - Exposed on wall</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</si>
  <si>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</si>
  <si>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</si>
  <si>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</si>
  <si>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</si>
  <si>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</si>
  <si>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</si>
  <si>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</si>
  <si>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</si>
  <si>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</si>
  <si>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</si>
  <si>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</si>
  <si>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</si>
  <si>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</si>
  <si>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</si>
  <si>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</si>
  <si>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t>
  </si>
  <si>
    <t>12 mm average thickness.</t>
  </si>
  <si>
    <t>25 mm average thickness in 2 layers.</t>
  </si>
  <si>
    <t>50 mm average thickness in 3 layers.</t>
  </si>
  <si>
    <t xml:space="preserve">Providing and fixing C.P brass swan neck pillar cock of L&amp;K or equivalent make.
</t>
  </si>
  <si>
    <t xml:space="preserve">P/F C.P. grating with or without hole for waste pipe for floor/ nahani trap 100 mm dia. weight not less than 100 grams.
</t>
  </si>
  <si>
    <t xml:space="preserve">Providing and fixing SS  wire mess to using of average width of aperture 1.4 mm with wire of dia 0.63 mm grade 304.
</t>
  </si>
  <si>
    <t xml:space="preserve">Providing and fixing white vitreous china flat back or half stal urinal of 580 x 380 x 350 with standard size C.P brass flush pipe,spreader with union and clamps and other waste fittings i/c cutting and making good the walls.
(a)Range of single half stal urinal.
</t>
  </si>
  <si>
    <t xml:space="preserve">Providing and fixing white vitreous china oval type wash basin of size 550 x 480 with 15mm C.P brass pillar tap, 32mm C.P brass waste of standard patern.
</t>
  </si>
  <si>
    <t xml:space="preserve">Providing and fixing C.P brass pipe 32 mm for bottle trap.
</t>
  </si>
  <si>
    <t xml:space="preserve">Providing and fixing looking mirror of 5.5 mm thick superior glass of approved quality complete with 6 mm thick asbestos sheet and 12 mm thick of water type ply wood sheet ground 40 mm widex 12 mm thick 1st class teak wood beading frame of half round fixed to wooden cleats with C.P brass scerw and washer complete. teak wood beading finished with sprits polishing copmplete.
</t>
  </si>
  <si>
    <t xml:space="preserve">P/F C.P Brass flange.
</t>
  </si>
  <si>
    <t xml:space="preserve">P/F towel rod complete with teo c.p. brass brackets fixed to wooden cleats with c.p. brass scews of approved make size 600x20mm.
</t>
  </si>
  <si>
    <t xml:space="preserve">Dismentling broken wash basin /kitchen sink with old worn out bracket and cleaning of waste water pipe up to trap.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</si>
  <si>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</si>
  <si>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 xml:space="preserve">Providind and fixing  Soliriod  valve for urinal flushing sensor set Toshi make.
</t>
  </si>
  <si>
    <t xml:space="preserve">"Providing and fixing  sensor for urinal icluding removal of old worn out sensor etc complete  ( Toshi make ).
"
</t>
  </si>
  <si>
    <t xml:space="preserve">Providing and fixing C.P.waste 32 mm dia for wash basin/Sink.
</t>
  </si>
  <si>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existing suface including  cleaning the surface before treatment. (b)  Finishing the surface with 20 mm thick jointless cement mortar of mix 1:4 (1 cement :4 coarse sand) admixed with water proofing compound conforming to IS : 2645 and approved by Engineer- in-charge including laying glass fibre cloth of approved quality in top layer of plaster and finally finishing the surface with trowel with neat cement slurry and making pattern of 300x300 mm square 3 mm deep.               
"
</t>
  </si>
  <si>
    <t xml:space="preserve">Providing and fixing 65 mm dia GI spout 700 mm long at all levels and locations including cutting &amp; making good the walls and painting the spout and all incidentals complete.      
</t>
  </si>
  <si>
    <t>metre</t>
  </si>
  <si>
    <t>per letter per cm height</t>
  </si>
  <si>
    <t>Sqm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</si>
</sst>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2" fontId="61" fillId="0" borderId="15" xfId="0" applyNumberFormat="1" applyFont="1" applyFill="1" applyBorder="1" applyAlignment="1">
      <alignment horizontal="right" vertical="top"/>
    </xf>
    <xf numFmtId="0" fontId="61" fillId="0" borderId="15" xfId="0" applyFont="1" applyFill="1" applyBorder="1" applyAlignment="1">
      <alignment horizontal="right" vertical="top"/>
    </xf>
    <xf numFmtId="0" fontId="4" fillId="0" borderId="0" xfId="58" applyNumberFormat="1" applyFont="1" applyFill="1" applyAlignment="1">
      <alignment vertical="top" wrapText="1"/>
      <protection/>
    </xf>
    <xf numFmtId="0" fontId="4" fillId="0" borderId="0" xfId="61" applyNumberFormat="1" applyFont="1" applyFill="1" applyBorder="1" applyAlignment="1">
      <alignment vertical="top"/>
      <protection/>
    </xf>
    <xf numFmtId="0" fontId="61" fillId="0" borderId="16" xfId="0" applyFont="1" applyFill="1" applyBorder="1" applyAlignment="1">
      <alignment horizontal="right" vertical="top"/>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2" fontId="7" fillId="0" borderId="17" xfId="58" applyNumberFormat="1" applyFont="1" applyFill="1" applyBorder="1" applyAlignment="1" applyProtection="1">
      <alignment horizontal="right" vertical="top"/>
      <protection locked="0"/>
    </xf>
    <xf numFmtId="2" fontId="4" fillId="0" borderId="17" xfId="61" applyNumberFormat="1" applyFont="1" applyFill="1" applyBorder="1" applyAlignment="1">
      <alignment horizontal="right" vertical="top"/>
      <protection/>
    </xf>
    <xf numFmtId="2" fontId="4" fillId="0" borderId="17" xfId="58" applyNumberFormat="1" applyFont="1" applyFill="1" applyBorder="1" applyAlignment="1">
      <alignment horizontal="right" vertical="top"/>
      <protection/>
    </xf>
    <xf numFmtId="2" fontId="7" fillId="33" borderId="17" xfId="58" applyNumberFormat="1" applyFont="1" applyFill="1" applyBorder="1" applyAlignment="1" applyProtection="1">
      <alignment horizontal="right" vertical="top"/>
      <protection locked="0"/>
    </xf>
    <xf numFmtId="0" fontId="7" fillId="0" borderId="17" xfId="58" applyNumberFormat="1" applyFont="1" applyFill="1" applyBorder="1" applyAlignment="1">
      <alignment horizontal="center" vertical="top" wrapText="1"/>
      <protection/>
    </xf>
    <xf numFmtId="0" fontId="7" fillId="0" borderId="18" xfId="58" applyNumberFormat="1" applyFont="1" applyFill="1" applyBorder="1" applyAlignment="1">
      <alignment horizontal="center" vertical="top" wrapText="1"/>
      <protection/>
    </xf>
    <xf numFmtId="2" fontId="7" fillId="0" borderId="19" xfId="58" applyNumberFormat="1" applyFont="1" applyFill="1" applyBorder="1" applyAlignment="1" applyProtection="1">
      <alignment horizontal="right" vertical="top"/>
      <protection locked="0"/>
    </xf>
    <xf numFmtId="0" fontId="7" fillId="0" borderId="20" xfId="61" applyNumberFormat="1" applyFont="1" applyFill="1" applyBorder="1" applyAlignment="1">
      <alignment horizontal="left" vertical="top"/>
      <protection/>
    </xf>
    <xf numFmtId="0" fontId="7" fillId="0" borderId="21" xfId="61" applyNumberFormat="1" applyFont="1" applyFill="1" applyBorder="1" applyAlignment="1">
      <alignment horizontal="left" vertical="top"/>
      <protection/>
    </xf>
    <xf numFmtId="0" fontId="61" fillId="0" borderId="17" xfId="0" applyFont="1" applyFill="1" applyBorder="1" applyAlignment="1">
      <alignment horizontal="left" vertical="top"/>
    </xf>
    <xf numFmtId="2" fontId="7" fillId="0" borderId="22" xfId="58" applyNumberFormat="1" applyFont="1" applyFill="1" applyBorder="1" applyAlignment="1" applyProtection="1">
      <alignment horizontal="right" vertical="top"/>
      <protection locked="0"/>
    </xf>
    <xf numFmtId="2" fontId="7" fillId="0" borderId="23" xfId="58" applyNumberFormat="1" applyFont="1" applyFill="1" applyBorder="1" applyAlignment="1" applyProtection="1">
      <alignment horizontal="right" vertical="top"/>
      <protection locked="0"/>
    </xf>
    <xf numFmtId="2" fontId="4" fillId="0" borderId="23" xfId="61" applyNumberFormat="1" applyFont="1" applyFill="1" applyBorder="1" applyAlignment="1">
      <alignment horizontal="right" vertical="top"/>
      <protection/>
    </xf>
    <xf numFmtId="2" fontId="4" fillId="0" borderId="23" xfId="58" applyNumberFormat="1" applyFont="1" applyFill="1" applyBorder="1" applyAlignment="1">
      <alignment horizontal="right" vertical="top"/>
      <protection/>
    </xf>
    <xf numFmtId="2" fontId="7" fillId="33" borderId="23" xfId="58" applyNumberFormat="1" applyFont="1" applyFill="1" applyBorder="1" applyAlignment="1" applyProtection="1">
      <alignment horizontal="right" vertical="top"/>
      <protection locked="0"/>
    </xf>
    <xf numFmtId="0" fontId="4" fillId="0" borderId="24" xfId="61" applyNumberFormat="1" applyFont="1" applyFill="1" applyBorder="1" applyAlignment="1">
      <alignment vertical="top"/>
      <protection/>
    </xf>
    <xf numFmtId="0" fontId="14" fillId="0" borderId="25" xfId="61" applyNumberFormat="1" applyFont="1" applyFill="1" applyBorder="1" applyAlignment="1">
      <alignment vertical="top"/>
      <protection/>
    </xf>
    <xf numFmtId="0" fontId="4" fillId="0" borderId="25"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34" borderId="17" xfId="58" applyNumberFormat="1" applyFont="1" applyFill="1" applyBorder="1" applyAlignment="1" applyProtection="1">
      <alignment horizontal="right" vertical="top"/>
      <protection locked="0"/>
    </xf>
    <xf numFmtId="2" fontId="7" fillId="34" borderId="17" xfId="58" applyNumberFormat="1" applyFont="1" applyFill="1" applyBorder="1" applyAlignment="1" applyProtection="1">
      <alignment horizontal="right" vertical="top" wrapText="1"/>
      <protection locked="0"/>
    </xf>
    <xf numFmtId="2" fontId="7" fillId="34" borderId="23" xfId="58" applyNumberFormat="1" applyFont="1" applyFill="1" applyBorder="1" applyAlignment="1" applyProtection="1">
      <alignment horizontal="right" vertical="top"/>
      <protection locked="0"/>
    </xf>
    <xf numFmtId="2" fontId="7" fillId="34" borderId="23" xfId="58" applyNumberFormat="1" applyFont="1" applyFill="1" applyBorder="1" applyAlignment="1" applyProtection="1">
      <alignment horizontal="right" vertical="top" wrapText="1"/>
      <protection locked="0"/>
    </xf>
    <xf numFmtId="2" fontId="61" fillId="0" borderId="17" xfId="0" applyNumberFormat="1" applyFont="1" applyFill="1" applyBorder="1" applyAlignment="1">
      <alignment horizontal="left" vertical="top"/>
    </xf>
    <xf numFmtId="2" fontId="7" fillId="0" borderId="15" xfId="61" applyNumberFormat="1" applyFont="1" applyFill="1" applyBorder="1" applyAlignment="1">
      <alignment horizontal="right" vertical="top"/>
      <protection/>
    </xf>
    <xf numFmtId="2" fontId="7" fillId="0" borderId="26" xfId="60" applyNumberFormat="1" applyFont="1" applyFill="1" applyBorder="1" applyAlignment="1">
      <alignment horizontal="right" vertical="top"/>
      <protection/>
    </xf>
    <xf numFmtId="0" fontId="4" fillId="0" borderId="15" xfId="61" applyNumberFormat="1" applyFont="1" applyFill="1" applyBorder="1" applyAlignment="1">
      <alignment horizontal="left" vertical="top" wrapText="1"/>
      <protection/>
    </xf>
    <xf numFmtId="2" fontId="7" fillId="0" borderId="15" xfId="60" applyNumberFormat="1" applyFont="1" applyFill="1" applyBorder="1" applyAlignment="1">
      <alignment horizontal="right" vertical="top"/>
      <protection/>
    </xf>
    <xf numFmtId="2" fontId="7" fillId="0" borderId="17" xfId="61" applyNumberFormat="1" applyFont="1" applyFill="1" applyBorder="1" applyAlignment="1">
      <alignment horizontal="right" vertical="top"/>
      <protection/>
    </xf>
    <xf numFmtId="2" fontId="7" fillId="0" borderId="23" xfId="61" applyNumberFormat="1" applyFont="1" applyFill="1" applyBorder="1" applyAlignment="1">
      <alignment horizontal="right" vertical="top"/>
      <protection/>
    </xf>
    <xf numFmtId="2" fontId="7" fillId="0" borderId="0" xfId="60" applyNumberFormat="1" applyFont="1" applyFill="1" applyBorder="1" applyAlignment="1">
      <alignment horizontal="right" vertical="top"/>
      <protection/>
    </xf>
    <xf numFmtId="0" fontId="61" fillId="0" borderId="15" xfId="0" applyFont="1" applyFill="1" applyBorder="1" applyAlignment="1">
      <alignment horizontal="center" vertical="top" wrapText="1"/>
    </xf>
    <xf numFmtId="0" fontId="16" fillId="0" borderId="27" xfId="61" applyNumberFormat="1" applyFont="1" applyFill="1" applyBorder="1" applyAlignment="1" applyProtection="1">
      <alignment vertical="center" wrapText="1"/>
      <protection locked="0"/>
    </xf>
    <xf numFmtId="0" fontId="17" fillId="33" borderId="27" xfId="61" applyNumberFormat="1" applyFont="1" applyFill="1" applyBorder="1" applyAlignment="1" applyProtection="1">
      <alignment vertical="center" wrapText="1"/>
      <protection locked="0"/>
    </xf>
    <xf numFmtId="10" fontId="18" fillId="33" borderId="27"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20" xfId="61" applyNumberFormat="1" applyFont="1" applyFill="1" applyBorder="1" applyAlignment="1">
      <alignment vertical="top"/>
      <protection/>
    </xf>
    <xf numFmtId="2" fontId="14" fillId="0" borderId="28"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5" xfId="58" applyNumberFormat="1" applyFont="1" applyFill="1" applyBorder="1" applyAlignment="1" applyProtection="1">
      <alignment horizontal="center" wrapText="1"/>
      <protection locked="0"/>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4"/>
  <sheetViews>
    <sheetView showGridLines="0" view="pageBreakPreview" zoomScaleNormal="85" zoomScaleSheetLayoutView="100" zoomScalePageLayoutView="0" workbookViewId="0" topLeftCell="A112">
      <selection activeCell="B110" sqref="B110"/>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8" t="str">
        <f>B2&amp;" BoQ"</f>
        <v>Percentage BoQ</v>
      </c>
      <c r="B1" s="88"/>
      <c r="C1" s="88"/>
      <c r="D1" s="88"/>
      <c r="E1" s="88"/>
      <c r="F1" s="88"/>
      <c r="G1" s="88"/>
      <c r="H1" s="88"/>
      <c r="I1" s="88"/>
      <c r="J1" s="88"/>
      <c r="K1" s="88"/>
      <c r="L1" s="8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89" t="s">
        <v>48</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0.75" customHeight="1">
      <c r="A5" s="89" t="s">
        <v>73</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30.75" customHeight="1">
      <c r="A6" s="89" t="s">
        <v>72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70.5" customHeight="1">
      <c r="A8" s="11" t="s">
        <v>45</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E8" s="13"/>
      <c r="IF8" s="13"/>
      <c r="IG8" s="13"/>
      <c r="IH8" s="13"/>
      <c r="II8" s="13"/>
    </row>
    <row r="9" spans="1:243" s="14" customFormat="1" ht="61.5" customHeight="1">
      <c r="A9" s="93" t="s">
        <v>63</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IE9" s="15"/>
      <c r="IF9" s="15"/>
      <c r="IG9" s="15"/>
      <c r="IH9" s="15"/>
      <c r="II9" s="15"/>
    </row>
    <row r="10" spans="1:243" s="17" customFormat="1" ht="18.75" customHeight="1">
      <c r="A10" s="16" t="s">
        <v>8</v>
      </c>
      <c r="B10" s="16" t="s">
        <v>9</v>
      </c>
      <c r="C10" s="16" t="s">
        <v>9</v>
      </c>
      <c r="D10" s="16" t="s">
        <v>8</v>
      </c>
      <c r="E10" s="16" t="s">
        <v>65</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47</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46</v>
      </c>
      <c r="BB11" s="20" t="s">
        <v>31</v>
      </c>
      <c r="BC11" s="20" t="s">
        <v>32</v>
      </c>
      <c r="IE11" s="18"/>
      <c r="IF11" s="18"/>
      <c r="IG11" s="18"/>
      <c r="IH11" s="18"/>
      <c r="II11" s="18"/>
    </row>
    <row r="12" spans="1:243" s="17" customFormat="1" ht="15">
      <c r="A12" s="16">
        <v>1</v>
      </c>
      <c r="B12" s="16">
        <v>2</v>
      </c>
      <c r="C12" s="40">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7</v>
      </c>
      <c r="BB12" s="50">
        <v>54</v>
      </c>
      <c r="BC12" s="16">
        <v>8</v>
      </c>
      <c r="IE12" s="18"/>
      <c r="IF12" s="18"/>
      <c r="IG12" s="18"/>
      <c r="IH12" s="18"/>
      <c r="II12" s="18"/>
    </row>
    <row r="13" spans="1:243" s="21" customFormat="1" ht="16.5" customHeight="1">
      <c r="A13" s="33">
        <v>1</v>
      </c>
      <c r="B13" s="34" t="s">
        <v>74</v>
      </c>
      <c r="C13" s="36"/>
      <c r="D13" s="86"/>
      <c r="E13" s="86"/>
      <c r="F13" s="86"/>
      <c r="G13" s="86"/>
      <c r="H13" s="86"/>
      <c r="I13" s="86"/>
      <c r="J13" s="86"/>
      <c r="K13" s="86"/>
      <c r="L13" s="86"/>
      <c r="M13" s="86"/>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IA13" s="21">
        <v>1</v>
      </c>
      <c r="IB13" s="21" t="s">
        <v>74</v>
      </c>
      <c r="IE13" s="22"/>
      <c r="IF13" s="22" t="s">
        <v>33</v>
      </c>
      <c r="IG13" s="22" t="s">
        <v>34</v>
      </c>
      <c r="IH13" s="22">
        <v>10</v>
      </c>
      <c r="II13" s="22" t="s">
        <v>35</v>
      </c>
    </row>
    <row r="14" spans="1:243" s="21" customFormat="1" ht="189" customHeight="1">
      <c r="A14" s="33">
        <v>1.01</v>
      </c>
      <c r="B14" s="34" t="s">
        <v>75</v>
      </c>
      <c r="C14" s="36"/>
      <c r="D14" s="86"/>
      <c r="E14" s="86"/>
      <c r="F14" s="86"/>
      <c r="G14" s="86"/>
      <c r="H14" s="86"/>
      <c r="I14" s="86"/>
      <c r="J14" s="86"/>
      <c r="K14" s="86"/>
      <c r="L14" s="86"/>
      <c r="M14" s="86"/>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IA14" s="21">
        <v>1.01</v>
      </c>
      <c r="IB14" s="21" t="s">
        <v>75</v>
      </c>
      <c r="IE14" s="22"/>
      <c r="IF14" s="22" t="s">
        <v>39</v>
      </c>
      <c r="IG14" s="22" t="s">
        <v>40</v>
      </c>
      <c r="IH14" s="22">
        <v>213</v>
      </c>
      <c r="II14" s="22" t="s">
        <v>36</v>
      </c>
    </row>
    <row r="15" spans="1:243" s="21" customFormat="1" ht="16.5" customHeight="1">
      <c r="A15" s="33">
        <v>1.02</v>
      </c>
      <c r="B15" s="34" t="s">
        <v>76</v>
      </c>
      <c r="C15" s="36"/>
      <c r="D15" s="86"/>
      <c r="E15" s="86"/>
      <c r="F15" s="86"/>
      <c r="G15" s="86"/>
      <c r="H15" s="86"/>
      <c r="I15" s="86"/>
      <c r="J15" s="86"/>
      <c r="K15" s="86"/>
      <c r="L15" s="86"/>
      <c r="M15" s="86"/>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IA15" s="21">
        <v>1.02</v>
      </c>
      <c r="IB15" s="21" t="s">
        <v>76</v>
      </c>
      <c r="IE15" s="22"/>
      <c r="IF15" s="22"/>
      <c r="IG15" s="22"/>
      <c r="IH15" s="22"/>
      <c r="II15" s="22"/>
    </row>
    <row r="16" spans="1:243" s="21" customFormat="1" ht="44.25" customHeight="1">
      <c r="A16" s="33">
        <v>1.03</v>
      </c>
      <c r="B16" s="34" t="s">
        <v>77</v>
      </c>
      <c r="C16" s="36"/>
      <c r="D16" s="36">
        <v>6.5</v>
      </c>
      <c r="E16" s="77" t="s">
        <v>49</v>
      </c>
      <c r="F16" s="36">
        <v>3513.94</v>
      </c>
      <c r="G16" s="41"/>
      <c r="H16" s="41"/>
      <c r="I16" s="42" t="s">
        <v>37</v>
      </c>
      <c r="J16" s="43">
        <f>IF(I16="Less(-)",-1,1)</f>
        <v>1</v>
      </c>
      <c r="K16" s="41" t="s">
        <v>38</v>
      </c>
      <c r="L16" s="41" t="s">
        <v>4</v>
      </c>
      <c r="M16" s="44"/>
      <c r="N16" s="63"/>
      <c r="O16" s="63"/>
      <c r="P16" s="64"/>
      <c r="Q16" s="63"/>
      <c r="R16" s="63"/>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70">
        <f>total_amount_ba($B$2,$D$2,D16,F16,J16,K16,M16)</f>
        <v>22840.61</v>
      </c>
      <c r="BB16" s="73">
        <f>BA16+SUM(N16:AZ16)</f>
        <v>22840.61</v>
      </c>
      <c r="BC16" s="85" t="str">
        <f>SpellNumber(L16,BB16)</f>
        <v>INR  Twenty Two Thousand Eight Hundred &amp; Forty  and Paise Sixty One Only</v>
      </c>
      <c r="IA16" s="21">
        <v>1.03</v>
      </c>
      <c r="IB16" s="21" t="s">
        <v>77</v>
      </c>
      <c r="ID16" s="21">
        <v>6.5</v>
      </c>
      <c r="IE16" s="22" t="s">
        <v>49</v>
      </c>
      <c r="IF16" s="22"/>
      <c r="IG16" s="22"/>
      <c r="IH16" s="22"/>
      <c r="II16" s="22"/>
    </row>
    <row r="17" spans="1:243" s="21" customFormat="1" ht="94.5">
      <c r="A17" s="33">
        <v>1.04</v>
      </c>
      <c r="B17" s="34" t="s">
        <v>78</v>
      </c>
      <c r="C17" s="36"/>
      <c r="D17" s="86"/>
      <c r="E17" s="86"/>
      <c r="F17" s="86"/>
      <c r="G17" s="86"/>
      <c r="H17" s="86"/>
      <c r="I17" s="86"/>
      <c r="J17" s="86"/>
      <c r="K17" s="86"/>
      <c r="L17" s="86"/>
      <c r="M17" s="86"/>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IA17" s="21">
        <v>1.04</v>
      </c>
      <c r="IB17" s="21" t="s">
        <v>78</v>
      </c>
      <c r="IE17" s="22"/>
      <c r="IF17" s="22"/>
      <c r="IG17" s="22"/>
      <c r="IH17" s="22"/>
      <c r="II17" s="22"/>
    </row>
    <row r="18" spans="1:243" s="21" customFormat="1" ht="42.75">
      <c r="A18" s="33">
        <v>1.05</v>
      </c>
      <c r="B18" s="34" t="s">
        <v>79</v>
      </c>
      <c r="C18" s="36"/>
      <c r="D18" s="36">
        <v>9.2</v>
      </c>
      <c r="E18" s="77" t="s">
        <v>156</v>
      </c>
      <c r="F18" s="36">
        <v>193.2</v>
      </c>
      <c r="G18" s="41"/>
      <c r="H18" s="41"/>
      <c r="I18" s="42" t="s">
        <v>37</v>
      </c>
      <c r="J18" s="43">
        <f>IF(I18="Less(-)",-1,1)</f>
        <v>1</v>
      </c>
      <c r="K18" s="41" t="s">
        <v>38</v>
      </c>
      <c r="L18" s="41" t="s">
        <v>4</v>
      </c>
      <c r="M18" s="44"/>
      <c r="N18" s="63"/>
      <c r="O18" s="63"/>
      <c r="P18" s="64"/>
      <c r="Q18" s="63"/>
      <c r="R18" s="63"/>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70">
        <f>total_amount_ba($B$2,$D$2,D18,F18,J18,K18,M18)</f>
        <v>1777.44</v>
      </c>
      <c r="BB18" s="73">
        <f>BA18+SUM(N18:AZ18)</f>
        <v>1777.44</v>
      </c>
      <c r="BC18" s="85" t="str">
        <f>SpellNumber(L18,BB18)</f>
        <v>INR  One Thousand Seven Hundred &amp; Seventy Seven  and Paise Forty Four Only</v>
      </c>
      <c r="IA18" s="21">
        <v>1.05</v>
      </c>
      <c r="IB18" s="21" t="s">
        <v>79</v>
      </c>
      <c r="ID18" s="21">
        <v>9.2</v>
      </c>
      <c r="IE18" s="22" t="s">
        <v>156</v>
      </c>
      <c r="IF18" s="22"/>
      <c r="IG18" s="22"/>
      <c r="IH18" s="22"/>
      <c r="II18" s="22"/>
    </row>
    <row r="19" spans="1:243" s="21" customFormat="1" ht="113.25" customHeight="1">
      <c r="A19" s="33">
        <v>1.06</v>
      </c>
      <c r="B19" s="34" t="s">
        <v>80</v>
      </c>
      <c r="C19" s="39"/>
      <c r="D19" s="36">
        <v>12</v>
      </c>
      <c r="E19" s="77" t="s">
        <v>53</v>
      </c>
      <c r="F19" s="36">
        <v>644.06</v>
      </c>
      <c r="G19" s="55"/>
      <c r="H19" s="56"/>
      <c r="I19" s="57" t="s">
        <v>37</v>
      </c>
      <c r="J19" s="58">
        <f>IF(I19="Less(-)",-1,1)</f>
        <v>1</v>
      </c>
      <c r="K19" s="56" t="s">
        <v>38</v>
      </c>
      <c r="L19" s="56" t="s">
        <v>4</v>
      </c>
      <c r="M19" s="59"/>
      <c r="N19" s="67"/>
      <c r="O19" s="67"/>
      <c r="P19" s="68"/>
      <c r="Q19" s="67"/>
      <c r="R19" s="67"/>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75">
        <f>total_amount_ba($B$2,$D$2,D19,F19,J19,K19,M19)</f>
        <v>7728.72</v>
      </c>
      <c r="BB19" s="76">
        <f>BA19+SUM(N19:AZ19)</f>
        <v>7728.72</v>
      </c>
      <c r="BC19" s="85" t="str">
        <f>SpellNumber(L19,BB19)</f>
        <v>INR  Seven Thousand Seven Hundred &amp; Twenty Eight  and Paise Seventy Two Only</v>
      </c>
      <c r="IA19" s="21">
        <v>1.06</v>
      </c>
      <c r="IB19" s="21" t="s">
        <v>80</v>
      </c>
      <c r="ID19" s="21">
        <v>12</v>
      </c>
      <c r="IE19" s="22" t="s">
        <v>53</v>
      </c>
      <c r="IF19" s="22"/>
      <c r="IG19" s="22"/>
      <c r="IH19" s="22"/>
      <c r="II19" s="22"/>
    </row>
    <row r="20" spans="1:243" s="21" customFormat="1" ht="193.5" customHeight="1">
      <c r="A20" s="33">
        <v>1.07</v>
      </c>
      <c r="B20" s="34" t="s">
        <v>81</v>
      </c>
      <c r="C20" s="36"/>
      <c r="D20" s="36">
        <v>20</v>
      </c>
      <c r="E20" s="77" t="s">
        <v>49</v>
      </c>
      <c r="F20" s="36">
        <v>903.38</v>
      </c>
      <c r="G20" s="51"/>
      <c r="H20" s="45"/>
      <c r="I20" s="46" t="s">
        <v>37</v>
      </c>
      <c r="J20" s="47">
        <f>IF(I20="Less(-)",-1,1)</f>
        <v>1</v>
      </c>
      <c r="K20" s="45" t="s">
        <v>38</v>
      </c>
      <c r="L20" s="45" t="s">
        <v>4</v>
      </c>
      <c r="M20" s="48"/>
      <c r="N20" s="65"/>
      <c r="O20" s="65"/>
      <c r="P20" s="66"/>
      <c r="Q20" s="65"/>
      <c r="R20" s="65"/>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74">
        <f>total_amount_ba($B$2,$D$2,D20,F20,J20,K20,M20)</f>
        <v>18067.6</v>
      </c>
      <c r="BB20" s="71">
        <f>BA20+SUM(N20:AZ20)</f>
        <v>18067.6</v>
      </c>
      <c r="BC20" s="85" t="str">
        <f>SpellNumber(L20,BB20)</f>
        <v>INR  Eighteen Thousand  &amp;Sixty Seven  and Paise Sixty Only</v>
      </c>
      <c r="IA20" s="21">
        <v>1.07</v>
      </c>
      <c r="IB20" s="21" t="s">
        <v>81</v>
      </c>
      <c r="ID20" s="21">
        <v>20</v>
      </c>
      <c r="IE20" s="22" t="s">
        <v>49</v>
      </c>
      <c r="IF20" s="22"/>
      <c r="IG20" s="22"/>
      <c r="IH20" s="22"/>
      <c r="II20" s="22"/>
    </row>
    <row r="21" spans="1:243" s="21" customFormat="1" ht="16.5" customHeight="1">
      <c r="A21" s="33">
        <v>2</v>
      </c>
      <c r="B21" s="34" t="s">
        <v>66</v>
      </c>
      <c r="C21" s="36"/>
      <c r="D21" s="86"/>
      <c r="E21" s="86"/>
      <c r="F21" s="86"/>
      <c r="G21" s="86"/>
      <c r="H21" s="86"/>
      <c r="I21" s="86"/>
      <c r="J21" s="86"/>
      <c r="K21" s="86"/>
      <c r="L21" s="86"/>
      <c r="M21" s="86"/>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IA21" s="21">
        <v>2</v>
      </c>
      <c r="IB21" s="21" t="s">
        <v>66</v>
      </c>
      <c r="IE21" s="22"/>
      <c r="IF21" s="22"/>
      <c r="IG21" s="22"/>
      <c r="IH21" s="22"/>
      <c r="II21" s="22"/>
    </row>
    <row r="22" spans="1:243" s="21" customFormat="1" ht="48.75" customHeight="1">
      <c r="A22" s="33">
        <v>2.01</v>
      </c>
      <c r="B22" s="34" t="s">
        <v>82</v>
      </c>
      <c r="C22" s="36"/>
      <c r="D22" s="86"/>
      <c r="E22" s="86"/>
      <c r="F22" s="86"/>
      <c r="G22" s="86"/>
      <c r="H22" s="86"/>
      <c r="I22" s="86"/>
      <c r="J22" s="86"/>
      <c r="K22" s="86"/>
      <c r="L22" s="86"/>
      <c r="M22" s="86"/>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IA22" s="21">
        <v>2.01</v>
      </c>
      <c r="IB22" s="21" t="s">
        <v>82</v>
      </c>
      <c r="IE22" s="22"/>
      <c r="IF22" s="22"/>
      <c r="IG22" s="22"/>
      <c r="IH22" s="22"/>
      <c r="II22" s="22"/>
    </row>
    <row r="23" spans="1:243" s="21" customFormat="1" ht="33.75" customHeight="1">
      <c r="A23" s="33">
        <v>2.02</v>
      </c>
      <c r="B23" s="34" t="s">
        <v>83</v>
      </c>
      <c r="C23" s="36"/>
      <c r="D23" s="36">
        <v>4</v>
      </c>
      <c r="E23" s="77" t="s">
        <v>53</v>
      </c>
      <c r="F23" s="36">
        <v>46.08</v>
      </c>
      <c r="G23" s="51"/>
      <c r="H23" s="45"/>
      <c r="I23" s="46" t="s">
        <v>37</v>
      </c>
      <c r="J23" s="47">
        <f>IF(I23="Less(-)",-1,1)</f>
        <v>1</v>
      </c>
      <c r="K23" s="45" t="s">
        <v>38</v>
      </c>
      <c r="L23" s="45" t="s">
        <v>4</v>
      </c>
      <c r="M23" s="48"/>
      <c r="N23" s="65"/>
      <c r="O23" s="65"/>
      <c r="P23" s="66"/>
      <c r="Q23" s="65"/>
      <c r="R23" s="65"/>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74">
        <f>total_amount_ba($B$2,$D$2,D23,F23,J23,K23,M23)</f>
        <v>184.32</v>
      </c>
      <c r="BB23" s="71">
        <f>BA23+SUM(N23:AZ23)</f>
        <v>184.32</v>
      </c>
      <c r="BC23" s="85" t="str">
        <f>SpellNumber(L23,BB23)</f>
        <v>INR  One Hundred &amp; Eighty Four  and Paise Thirty Two Only</v>
      </c>
      <c r="IA23" s="21">
        <v>2.02</v>
      </c>
      <c r="IB23" s="21" t="s">
        <v>83</v>
      </c>
      <c r="ID23" s="21">
        <v>4</v>
      </c>
      <c r="IE23" s="22" t="s">
        <v>53</v>
      </c>
      <c r="IF23" s="22"/>
      <c r="IG23" s="22"/>
      <c r="IH23" s="22"/>
      <c r="II23" s="22"/>
    </row>
    <row r="24" spans="1:243" s="21" customFormat="1" ht="51" customHeight="1">
      <c r="A24" s="33">
        <v>2.03</v>
      </c>
      <c r="B24" s="34" t="s">
        <v>62</v>
      </c>
      <c r="C24" s="36"/>
      <c r="D24" s="86"/>
      <c r="E24" s="86"/>
      <c r="F24" s="86"/>
      <c r="G24" s="86"/>
      <c r="H24" s="86"/>
      <c r="I24" s="86"/>
      <c r="J24" s="86"/>
      <c r="K24" s="86"/>
      <c r="L24" s="86"/>
      <c r="M24" s="86"/>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IA24" s="21">
        <v>2.03</v>
      </c>
      <c r="IB24" s="21" t="s">
        <v>62</v>
      </c>
      <c r="IE24" s="22"/>
      <c r="IF24" s="22"/>
      <c r="IG24" s="22"/>
      <c r="IH24" s="22"/>
      <c r="II24" s="22"/>
    </row>
    <row r="25" spans="1:243" s="21" customFormat="1" ht="28.5">
      <c r="A25" s="33">
        <v>2.04</v>
      </c>
      <c r="B25" s="34" t="s">
        <v>58</v>
      </c>
      <c r="C25" s="36"/>
      <c r="D25" s="36">
        <v>4</v>
      </c>
      <c r="E25" s="77" t="s">
        <v>53</v>
      </c>
      <c r="F25" s="36">
        <v>30.56</v>
      </c>
      <c r="G25" s="51"/>
      <c r="H25" s="45"/>
      <c r="I25" s="46" t="s">
        <v>37</v>
      </c>
      <c r="J25" s="47">
        <f>IF(I25="Less(-)",-1,1)</f>
        <v>1</v>
      </c>
      <c r="K25" s="45" t="s">
        <v>38</v>
      </c>
      <c r="L25" s="45" t="s">
        <v>4</v>
      </c>
      <c r="M25" s="48"/>
      <c r="N25" s="65"/>
      <c r="O25" s="65"/>
      <c r="P25" s="66"/>
      <c r="Q25" s="65"/>
      <c r="R25" s="65"/>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74">
        <f>total_amount_ba($B$2,$D$2,D25,F25,J25,K25,M25)</f>
        <v>122.24</v>
      </c>
      <c r="BB25" s="71">
        <f>BA25+SUM(N25:AZ25)</f>
        <v>122.24</v>
      </c>
      <c r="BC25" s="85" t="str">
        <f>SpellNumber(L25,BB25)</f>
        <v>INR  One Hundred &amp; Twenty Two  and Paise Twenty Four Only</v>
      </c>
      <c r="IA25" s="21">
        <v>2.04</v>
      </c>
      <c r="IB25" s="21" t="s">
        <v>58</v>
      </c>
      <c r="ID25" s="21">
        <v>4</v>
      </c>
      <c r="IE25" s="22" t="s">
        <v>53</v>
      </c>
      <c r="IF25" s="22"/>
      <c r="IG25" s="22"/>
      <c r="IH25" s="22"/>
      <c r="II25" s="22"/>
    </row>
    <row r="26" spans="1:243" s="21" customFormat="1" ht="52.5" customHeight="1">
      <c r="A26" s="54">
        <v>2.05</v>
      </c>
      <c r="B26" s="34" t="s">
        <v>84</v>
      </c>
      <c r="C26" s="36"/>
      <c r="D26" s="86"/>
      <c r="E26" s="86"/>
      <c r="F26" s="86"/>
      <c r="G26" s="86"/>
      <c r="H26" s="86"/>
      <c r="I26" s="86"/>
      <c r="J26" s="86"/>
      <c r="K26" s="86"/>
      <c r="L26" s="86"/>
      <c r="M26" s="86"/>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IA26" s="21">
        <v>2.05</v>
      </c>
      <c r="IB26" s="21" t="s">
        <v>84</v>
      </c>
      <c r="IE26" s="22"/>
      <c r="IF26" s="22"/>
      <c r="IG26" s="22"/>
      <c r="IH26" s="22"/>
      <c r="II26" s="22"/>
    </row>
    <row r="27" spans="1:243" s="21" customFormat="1" ht="33.75" customHeight="1">
      <c r="A27" s="54">
        <v>2.06</v>
      </c>
      <c r="B27" s="34" t="s">
        <v>85</v>
      </c>
      <c r="C27" s="36"/>
      <c r="D27" s="36">
        <v>4</v>
      </c>
      <c r="E27" s="77" t="s">
        <v>53</v>
      </c>
      <c r="F27" s="36">
        <v>39.19</v>
      </c>
      <c r="G27" s="41"/>
      <c r="H27" s="41"/>
      <c r="I27" s="42" t="s">
        <v>37</v>
      </c>
      <c r="J27" s="43">
        <f aca="true" t="shared" si="0" ref="J27:J88">IF(I27="Less(-)",-1,1)</f>
        <v>1</v>
      </c>
      <c r="K27" s="41" t="s">
        <v>38</v>
      </c>
      <c r="L27" s="41" t="s">
        <v>4</v>
      </c>
      <c r="M27" s="44"/>
      <c r="N27" s="63"/>
      <c r="O27" s="63"/>
      <c r="P27" s="64"/>
      <c r="Q27" s="63"/>
      <c r="R27" s="63"/>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70">
        <f aca="true" t="shared" si="1" ref="BA27:BA88">total_amount_ba($B$2,$D$2,D27,F27,J27,K27,M27)</f>
        <v>156.76</v>
      </c>
      <c r="BB27" s="73">
        <f aca="true" t="shared" si="2" ref="BB27:BB88">BA27+SUM(N27:AZ27)</f>
        <v>156.76</v>
      </c>
      <c r="BC27" s="85" t="str">
        <f aca="true" t="shared" si="3" ref="BC27:BC88">SpellNumber(L27,BB27)</f>
        <v>INR  One Hundred &amp; Fifty Six  and Paise Seventy Six Only</v>
      </c>
      <c r="IA27" s="21">
        <v>2.06</v>
      </c>
      <c r="IB27" s="21" t="s">
        <v>85</v>
      </c>
      <c r="ID27" s="21">
        <v>4</v>
      </c>
      <c r="IE27" s="22" t="s">
        <v>53</v>
      </c>
      <c r="IF27" s="22"/>
      <c r="IG27" s="22"/>
      <c r="IH27" s="22"/>
      <c r="II27" s="22"/>
    </row>
    <row r="28" spans="1:243" s="21" customFormat="1" ht="17.25" customHeight="1">
      <c r="A28" s="54">
        <v>3</v>
      </c>
      <c r="B28" s="34" t="s">
        <v>54</v>
      </c>
      <c r="C28" s="36"/>
      <c r="D28" s="86"/>
      <c r="E28" s="86"/>
      <c r="F28" s="86"/>
      <c r="G28" s="86"/>
      <c r="H28" s="86"/>
      <c r="I28" s="86"/>
      <c r="J28" s="86"/>
      <c r="K28" s="86"/>
      <c r="L28" s="86"/>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IA28" s="21">
        <v>3</v>
      </c>
      <c r="IB28" s="21" t="s">
        <v>54</v>
      </c>
      <c r="IE28" s="22"/>
      <c r="IF28" s="22"/>
      <c r="IG28" s="22"/>
      <c r="IH28" s="22"/>
      <c r="II28" s="22"/>
    </row>
    <row r="29" spans="1:243" s="21" customFormat="1" ht="87" customHeight="1">
      <c r="A29" s="54">
        <v>3.01</v>
      </c>
      <c r="B29" s="34" t="s">
        <v>86</v>
      </c>
      <c r="C29" s="36"/>
      <c r="D29" s="36">
        <v>20</v>
      </c>
      <c r="E29" s="77" t="s">
        <v>52</v>
      </c>
      <c r="F29" s="36">
        <v>89.22</v>
      </c>
      <c r="G29" s="41"/>
      <c r="H29" s="41"/>
      <c r="I29" s="42" t="s">
        <v>37</v>
      </c>
      <c r="J29" s="43">
        <f t="shared" si="0"/>
        <v>1</v>
      </c>
      <c r="K29" s="41" t="s">
        <v>38</v>
      </c>
      <c r="L29" s="41" t="s">
        <v>4</v>
      </c>
      <c r="M29" s="44"/>
      <c r="N29" s="63"/>
      <c r="O29" s="63"/>
      <c r="P29" s="64"/>
      <c r="Q29" s="63"/>
      <c r="R29" s="63"/>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70">
        <f t="shared" si="1"/>
        <v>1784.4</v>
      </c>
      <c r="BB29" s="73">
        <f t="shared" si="2"/>
        <v>1784.4</v>
      </c>
      <c r="BC29" s="85" t="str">
        <f t="shared" si="3"/>
        <v>INR  One Thousand Seven Hundred &amp; Eighty Four  and Paise Forty Only</v>
      </c>
      <c r="IA29" s="21">
        <v>3.01</v>
      </c>
      <c r="IB29" s="21" t="s">
        <v>86</v>
      </c>
      <c r="ID29" s="21">
        <v>20</v>
      </c>
      <c r="IE29" s="22" t="s">
        <v>52</v>
      </c>
      <c r="IF29" s="22"/>
      <c r="IG29" s="22"/>
      <c r="IH29" s="22"/>
      <c r="II29" s="22"/>
    </row>
    <row r="30" spans="1:243" s="21" customFormat="1" ht="210" customHeight="1">
      <c r="A30" s="54">
        <v>3.02</v>
      </c>
      <c r="B30" s="34" t="s">
        <v>87</v>
      </c>
      <c r="C30" s="36"/>
      <c r="D30" s="86"/>
      <c r="E30" s="86"/>
      <c r="F30" s="86"/>
      <c r="G30" s="86"/>
      <c r="H30" s="86"/>
      <c r="I30" s="86"/>
      <c r="J30" s="86"/>
      <c r="K30" s="86"/>
      <c r="L30" s="86"/>
      <c r="M30" s="86"/>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IA30" s="21">
        <v>3.02</v>
      </c>
      <c r="IB30" s="21" t="s">
        <v>87</v>
      </c>
      <c r="IE30" s="22"/>
      <c r="IF30" s="22"/>
      <c r="IG30" s="22"/>
      <c r="IH30" s="22"/>
      <c r="II30" s="22"/>
    </row>
    <row r="31" spans="1:243" s="21" customFormat="1" ht="33.75" customHeight="1">
      <c r="A31" s="54">
        <v>3.04</v>
      </c>
      <c r="B31" s="34" t="s">
        <v>88</v>
      </c>
      <c r="C31" s="36"/>
      <c r="D31" s="36">
        <v>60</v>
      </c>
      <c r="E31" s="77" t="s">
        <v>52</v>
      </c>
      <c r="F31" s="36">
        <v>92.99</v>
      </c>
      <c r="G31" s="41"/>
      <c r="H31" s="41"/>
      <c r="I31" s="42" t="s">
        <v>37</v>
      </c>
      <c r="J31" s="43">
        <f t="shared" si="0"/>
        <v>1</v>
      </c>
      <c r="K31" s="41" t="s">
        <v>38</v>
      </c>
      <c r="L31" s="41" t="s">
        <v>4</v>
      </c>
      <c r="M31" s="44"/>
      <c r="N31" s="63"/>
      <c r="O31" s="63"/>
      <c r="P31" s="64"/>
      <c r="Q31" s="63"/>
      <c r="R31" s="63"/>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70">
        <f t="shared" si="1"/>
        <v>5579.4</v>
      </c>
      <c r="BB31" s="73">
        <f t="shared" si="2"/>
        <v>5579.4</v>
      </c>
      <c r="BC31" s="85" t="str">
        <f t="shared" si="3"/>
        <v>INR  Five Thousand Five Hundred &amp; Seventy Nine  and Paise Forty Only</v>
      </c>
      <c r="IA31" s="21">
        <v>3.04</v>
      </c>
      <c r="IB31" s="21" t="s">
        <v>88</v>
      </c>
      <c r="ID31" s="21">
        <v>60</v>
      </c>
      <c r="IE31" s="22" t="s">
        <v>52</v>
      </c>
      <c r="IF31" s="22"/>
      <c r="IG31" s="22"/>
      <c r="IH31" s="22"/>
      <c r="II31" s="22"/>
    </row>
    <row r="32" spans="1:243" s="21" customFormat="1" ht="33.75" customHeight="1">
      <c r="A32" s="54">
        <v>3.05</v>
      </c>
      <c r="B32" s="34" t="s">
        <v>89</v>
      </c>
      <c r="C32" s="36"/>
      <c r="D32" s="86"/>
      <c r="E32" s="86"/>
      <c r="F32" s="86"/>
      <c r="G32" s="86"/>
      <c r="H32" s="86"/>
      <c r="I32" s="86"/>
      <c r="J32" s="86"/>
      <c r="K32" s="86"/>
      <c r="L32" s="86"/>
      <c r="M32" s="86"/>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IA32" s="21">
        <v>3.05</v>
      </c>
      <c r="IB32" s="21" t="s">
        <v>89</v>
      </c>
      <c r="IE32" s="22"/>
      <c r="IF32" s="22"/>
      <c r="IG32" s="22"/>
      <c r="IH32" s="22"/>
      <c r="II32" s="22"/>
    </row>
    <row r="33" spans="1:243" s="21" customFormat="1" ht="42" customHeight="1">
      <c r="A33" s="54">
        <v>3.06</v>
      </c>
      <c r="B33" s="34" t="s">
        <v>90</v>
      </c>
      <c r="C33" s="36"/>
      <c r="D33" s="36">
        <v>2</v>
      </c>
      <c r="E33" s="77" t="s">
        <v>49</v>
      </c>
      <c r="F33" s="36">
        <v>789.61</v>
      </c>
      <c r="G33" s="41"/>
      <c r="H33" s="41"/>
      <c r="I33" s="42" t="s">
        <v>37</v>
      </c>
      <c r="J33" s="43">
        <f t="shared" si="0"/>
        <v>1</v>
      </c>
      <c r="K33" s="41" t="s">
        <v>38</v>
      </c>
      <c r="L33" s="41" t="s">
        <v>4</v>
      </c>
      <c r="M33" s="44"/>
      <c r="N33" s="63"/>
      <c r="O33" s="63"/>
      <c r="P33" s="64"/>
      <c r="Q33" s="63"/>
      <c r="R33" s="63"/>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70">
        <f t="shared" si="1"/>
        <v>1579.22</v>
      </c>
      <c r="BB33" s="73">
        <f t="shared" si="2"/>
        <v>1579.22</v>
      </c>
      <c r="BC33" s="85" t="str">
        <f t="shared" si="3"/>
        <v>INR  One Thousand Five Hundred &amp; Seventy Nine  and Paise Twenty Two Only</v>
      </c>
      <c r="IA33" s="21">
        <v>3.06</v>
      </c>
      <c r="IB33" s="21" t="s">
        <v>90</v>
      </c>
      <c r="ID33" s="21">
        <v>2</v>
      </c>
      <c r="IE33" s="22" t="s">
        <v>49</v>
      </c>
      <c r="IF33" s="22"/>
      <c r="IG33" s="22"/>
      <c r="IH33" s="22"/>
      <c r="II33" s="22"/>
    </row>
    <row r="34" spans="1:243" s="21" customFormat="1" ht="17.25" customHeight="1">
      <c r="A34" s="54">
        <v>4</v>
      </c>
      <c r="B34" s="34" t="s">
        <v>55</v>
      </c>
      <c r="C34" s="36"/>
      <c r="D34" s="86"/>
      <c r="E34" s="86"/>
      <c r="F34" s="86"/>
      <c r="G34" s="86"/>
      <c r="H34" s="86"/>
      <c r="I34" s="86"/>
      <c r="J34" s="86"/>
      <c r="K34" s="86"/>
      <c r="L34" s="86"/>
      <c r="M34" s="86"/>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IA34" s="21">
        <v>4</v>
      </c>
      <c r="IB34" s="21" t="s">
        <v>55</v>
      </c>
      <c r="IE34" s="22"/>
      <c r="IF34" s="22"/>
      <c r="IG34" s="22"/>
      <c r="IH34" s="22"/>
      <c r="II34" s="22"/>
    </row>
    <row r="35" spans="1:243" s="21" customFormat="1" ht="108.75" customHeight="1">
      <c r="A35" s="54">
        <v>4.01</v>
      </c>
      <c r="B35" s="34" t="s">
        <v>91</v>
      </c>
      <c r="C35" s="36"/>
      <c r="D35" s="86"/>
      <c r="E35" s="86"/>
      <c r="F35" s="86"/>
      <c r="G35" s="86"/>
      <c r="H35" s="86"/>
      <c r="I35" s="86"/>
      <c r="J35" s="86"/>
      <c r="K35" s="86"/>
      <c r="L35" s="86"/>
      <c r="M35" s="86"/>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IA35" s="21">
        <v>4.01</v>
      </c>
      <c r="IB35" s="21" t="s">
        <v>91</v>
      </c>
      <c r="IE35" s="22"/>
      <c r="IF35" s="22"/>
      <c r="IG35" s="22"/>
      <c r="IH35" s="22"/>
      <c r="II35" s="22"/>
    </row>
    <row r="36" spans="1:243" s="21" customFormat="1" ht="33.75" customHeight="1">
      <c r="A36" s="54">
        <v>4.02</v>
      </c>
      <c r="B36" s="34" t="s">
        <v>92</v>
      </c>
      <c r="C36" s="36"/>
      <c r="D36" s="36">
        <v>9</v>
      </c>
      <c r="E36" s="77" t="s">
        <v>49</v>
      </c>
      <c r="F36" s="36">
        <v>1746.16</v>
      </c>
      <c r="G36" s="41"/>
      <c r="H36" s="41"/>
      <c r="I36" s="42" t="s">
        <v>37</v>
      </c>
      <c r="J36" s="43">
        <f t="shared" si="0"/>
        <v>1</v>
      </c>
      <c r="K36" s="41" t="s">
        <v>38</v>
      </c>
      <c r="L36" s="41" t="s">
        <v>4</v>
      </c>
      <c r="M36" s="44"/>
      <c r="N36" s="63"/>
      <c r="O36" s="63"/>
      <c r="P36" s="64"/>
      <c r="Q36" s="63"/>
      <c r="R36" s="63"/>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70">
        <f t="shared" si="1"/>
        <v>15715.44</v>
      </c>
      <c r="BB36" s="73">
        <f t="shared" si="2"/>
        <v>15715.44</v>
      </c>
      <c r="BC36" s="85" t="str">
        <f t="shared" si="3"/>
        <v>INR  Fifteen Thousand Seven Hundred &amp; Fifteen  and Paise Forty Four Only</v>
      </c>
      <c r="IA36" s="21">
        <v>4.02</v>
      </c>
      <c r="IB36" s="21" t="s">
        <v>92</v>
      </c>
      <c r="ID36" s="21">
        <v>9</v>
      </c>
      <c r="IE36" s="22" t="s">
        <v>49</v>
      </c>
      <c r="IF36" s="22"/>
      <c r="IG36" s="22"/>
      <c r="IH36" s="22"/>
      <c r="II36" s="22"/>
    </row>
    <row r="37" spans="1:243" s="21" customFormat="1" ht="15" customHeight="1">
      <c r="A37" s="54">
        <v>5</v>
      </c>
      <c r="B37" s="34" t="s">
        <v>93</v>
      </c>
      <c r="C37" s="36"/>
      <c r="D37" s="86"/>
      <c r="E37" s="86"/>
      <c r="F37" s="86"/>
      <c r="G37" s="86"/>
      <c r="H37" s="86"/>
      <c r="I37" s="86"/>
      <c r="J37" s="86"/>
      <c r="K37" s="86"/>
      <c r="L37" s="86"/>
      <c r="M37" s="86"/>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IA37" s="21">
        <v>5</v>
      </c>
      <c r="IB37" s="21" t="s">
        <v>93</v>
      </c>
      <c r="IE37" s="22"/>
      <c r="IF37" s="22"/>
      <c r="IG37" s="22"/>
      <c r="IH37" s="22"/>
      <c r="II37" s="22"/>
    </row>
    <row r="38" spans="1:243" s="21" customFormat="1" ht="78" customHeight="1">
      <c r="A38" s="54">
        <v>5.01</v>
      </c>
      <c r="B38" s="34" t="s">
        <v>94</v>
      </c>
      <c r="C38" s="36"/>
      <c r="D38" s="86"/>
      <c r="E38" s="86"/>
      <c r="F38" s="86"/>
      <c r="G38" s="86"/>
      <c r="H38" s="86"/>
      <c r="I38" s="86"/>
      <c r="J38" s="86"/>
      <c r="K38" s="86"/>
      <c r="L38" s="86"/>
      <c r="M38" s="86"/>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IA38" s="21">
        <v>5.01</v>
      </c>
      <c r="IB38" s="21" t="s">
        <v>94</v>
      </c>
      <c r="IE38" s="22"/>
      <c r="IF38" s="22"/>
      <c r="IG38" s="22"/>
      <c r="IH38" s="22"/>
      <c r="II38" s="22"/>
    </row>
    <row r="39" spans="1:243" s="21" customFormat="1" ht="33.75" customHeight="1">
      <c r="A39" s="54">
        <v>5.02</v>
      </c>
      <c r="B39" s="34" t="s">
        <v>95</v>
      </c>
      <c r="C39" s="36"/>
      <c r="D39" s="36">
        <v>35</v>
      </c>
      <c r="E39" s="77" t="s">
        <v>156</v>
      </c>
      <c r="F39" s="36">
        <v>208.02</v>
      </c>
      <c r="G39" s="41"/>
      <c r="H39" s="41"/>
      <c r="I39" s="42" t="s">
        <v>37</v>
      </c>
      <c r="J39" s="43">
        <f t="shared" si="0"/>
        <v>1</v>
      </c>
      <c r="K39" s="41" t="s">
        <v>38</v>
      </c>
      <c r="L39" s="41" t="s">
        <v>4</v>
      </c>
      <c r="M39" s="44"/>
      <c r="N39" s="63"/>
      <c r="O39" s="63"/>
      <c r="P39" s="64"/>
      <c r="Q39" s="63"/>
      <c r="R39" s="63"/>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70">
        <f t="shared" si="1"/>
        <v>7280.7</v>
      </c>
      <c r="BB39" s="73">
        <f t="shared" si="2"/>
        <v>7280.7</v>
      </c>
      <c r="BC39" s="85" t="str">
        <f t="shared" si="3"/>
        <v>INR  Seven Thousand Two Hundred &amp; Eighty  and Paise Seventy Only</v>
      </c>
      <c r="IA39" s="21">
        <v>5.02</v>
      </c>
      <c r="IB39" s="21" t="s">
        <v>95</v>
      </c>
      <c r="ID39" s="21">
        <v>35</v>
      </c>
      <c r="IE39" s="22" t="s">
        <v>156</v>
      </c>
      <c r="IF39" s="22"/>
      <c r="IG39" s="22"/>
      <c r="IH39" s="22"/>
      <c r="II39" s="22"/>
    </row>
    <row r="40" spans="1:243" s="21" customFormat="1" ht="141.75" customHeight="1">
      <c r="A40" s="54">
        <v>5.03</v>
      </c>
      <c r="B40" s="34" t="s">
        <v>96</v>
      </c>
      <c r="C40" s="36"/>
      <c r="D40" s="36">
        <v>148</v>
      </c>
      <c r="E40" s="77" t="s">
        <v>53</v>
      </c>
      <c r="F40" s="36">
        <v>213.99</v>
      </c>
      <c r="G40" s="41"/>
      <c r="H40" s="41"/>
      <c r="I40" s="42" t="s">
        <v>37</v>
      </c>
      <c r="J40" s="43">
        <f t="shared" si="0"/>
        <v>1</v>
      </c>
      <c r="K40" s="41" t="s">
        <v>38</v>
      </c>
      <c r="L40" s="41" t="s">
        <v>4</v>
      </c>
      <c r="M40" s="44"/>
      <c r="N40" s="63"/>
      <c r="O40" s="63"/>
      <c r="P40" s="64"/>
      <c r="Q40" s="63"/>
      <c r="R40" s="63"/>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70">
        <f t="shared" si="1"/>
        <v>31670.52</v>
      </c>
      <c r="BB40" s="73">
        <f t="shared" si="2"/>
        <v>31670.52</v>
      </c>
      <c r="BC40" s="85" t="str">
        <f t="shared" si="3"/>
        <v>INR  Thirty One Thousand Six Hundred &amp; Seventy  and Paise Fifty Two Only</v>
      </c>
      <c r="IA40" s="21">
        <v>5.03</v>
      </c>
      <c r="IB40" s="21" t="s">
        <v>96</v>
      </c>
      <c r="ID40" s="21">
        <v>148</v>
      </c>
      <c r="IE40" s="22" t="s">
        <v>53</v>
      </c>
      <c r="IF40" s="22"/>
      <c r="IG40" s="22"/>
      <c r="IH40" s="22"/>
      <c r="II40" s="22"/>
    </row>
    <row r="41" spans="1:243" s="21" customFormat="1" ht="18" customHeight="1">
      <c r="A41" s="54">
        <v>6</v>
      </c>
      <c r="B41" s="34" t="s">
        <v>56</v>
      </c>
      <c r="C41" s="36"/>
      <c r="D41" s="86"/>
      <c r="E41" s="86"/>
      <c r="F41" s="86"/>
      <c r="G41" s="86"/>
      <c r="H41" s="86"/>
      <c r="I41" s="86"/>
      <c r="J41" s="86"/>
      <c r="K41" s="86"/>
      <c r="L41" s="86"/>
      <c r="M41" s="86"/>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IA41" s="21">
        <v>6</v>
      </c>
      <c r="IB41" s="21" t="s">
        <v>56</v>
      </c>
      <c r="IE41" s="22"/>
      <c r="IF41" s="22"/>
      <c r="IG41" s="22"/>
      <c r="IH41" s="22"/>
      <c r="II41" s="22"/>
    </row>
    <row r="42" spans="1:243" s="21" customFormat="1" ht="18.75" customHeight="1">
      <c r="A42" s="54">
        <v>6.01</v>
      </c>
      <c r="B42" s="34" t="s">
        <v>64</v>
      </c>
      <c r="C42" s="36"/>
      <c r="D42" s="86"/>
      <c r="E42" s="86"/>
      <c r="F42" s="86"/>
      <c r="G42" s="86"/>
      <c r="H42" s="86"/>
      <c r="I42" s="86"/>
      <c r="J42" s="86"/>
      <c r="K42" s="86"/>
      <c r="L42" s="86"/>
      <c r="M42" s="86"/>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IA42" s="21">
        <v>6.01</v>
      </c>
      <c r="IB42" s="21" t="s">
        <v>64</v>
      </c>
      <c r="IE42" s="22"/>
      <c r="IF42" s="22"/>
      <c r="IG42" s="22"/>
      <c r="IH42" s="22"/>
      <c r="II42" s="22"/>
    </row>
    <row r="43" spans="1:243" s="21" customFormat="1" ht="33.75" customHeight="1">
      <c r="A43" s="54">
        <v>6.02</v>
      </c>
      <c r="B43" s="34" t="s">
        <v>57</v>
      </c>
      <c r="C43" s="36"/>
      <c r="D43" s="36">
        <v>80</v>
      </c>
      <c r="E43" s="77" t="s">
        <v>49</v>
      </c>
      <c r="F43" s="36">
        <v>231.08</v>
      </c>
      <c r="G43" s="41"/>
      <c r="H43" s="41"/>
      <c r="I43" s="42" t="s">
        <v>37</v>
      </c>
      <c r="J43" s="43">
        <f t="shared" si="0"/>
        <v>1</v>
      </c>
      <c r="K43" s="41" t="s">
        <v>38</v>
      </c>
      <c r="L43" s="41" t="s">
        <v>4</v>
      </c>
      <c r="M43" s="44"/>
      <c r="N43" s="63"/>
      <c r="O43" s="63"/>
      <c r="P43" s="64"/>
      <c r="Q43" s="63"/>
      <c r="R43" s="63"/>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70">
        <f t="shared" si="1"/>
        <v>18486.4</v>
      </c>
      <c r="BB43" s="73">
        <f t="shared" si="2"/>
        <v>18486.4</v>
      </c>
      <c r="BC43" s="85" t="str">
        <f t="shared" si="3"/>
        <v>INR  Eighteen Thousand Four Hundred &amp; Eighty Six  and Paise Forty Only</v>
      </c>
      <c r="IA43" s="21">
        <v>6.02</v>
      </c>
      <c r="IB43" s="21" t="s">
        <v>57</v>
      </c>
      <c r="ID43" s="21">
        <v>80</v>
      </c>
      <c r="IE43" s="22" t="s">
        <v>49</v>
      </c>
      <c r="IF43" s="22"/>
      <c r="IG43" s="22"/>
      <c r="IH43" s="22"/>
      <c r="II43" s="22"/>
    </row>
    <row r="44" spans="1:243" s="21" customFormat="1" ht="33.75" customHeight="1">
      <c r="A44" s="54">
        <v>6.03</v>
      </c>
      <c r="B44" s="34" t="s">
        <v>97</v>
      </c>
      <c r="C44" s="36"/>
      <c r="D44" s="86"/>
      <c r="E44" s="86"/>
      <c r="F44" s="86"/>
      <c r="G44" s="86"/>
      <c r="H44" s="86"/>
      <c r="I44" s="86"/>
      <c r="J44" s="86"/>
      <c r="K44" s="86"/>
      <c r="L44" s="86"/>
      <c r="M44" s="86"/>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IA44" s="21">
        <v>6.03</v>
      </c>
      <c r="IB44" s="21" t="s">
        <v>97</v>
      </c>
      <c r="IE44" s="22"/>
      <c r="IF44" s="22"/>
      <c r="IG44" s="22"/>
      <c r="IH44" s="22"/>
      <c r="II44" s="22"/>
    </row>
    <row r="45" spans="1:243" s="21" customFormat="1" ht="33.75" customHeight="1">
      <c r="A45" s="54">
        <v>6.04</v>
      </c>
      <c r="B45" s="34" t="s">
        <v>57</v>
      </c>
      <c r="C45" s="36"/>
      <c r="D45" s="36">
        <v>75</v>
      </c>
      <c r="E45" s="77" t="s">
        <v>49</v>
      </c>
      <c r="F45" s="36">
        <v>266.46</v>
      </c>
      <c r="G45" s="41"/>
      <c r="H45" s="41"/>
      <c r="I45" s="42" t="s">
        <v>37</v>
      </c>
      <c r="J45" s="43">
        <f t="shared" si="0"/>
        <v>1</v>
      </c>
      <c r="K45" s="41" t="s">
        <v>38</v>
      </c>
      <c r="L45" s="41" t="s">
        <v>4</v>
      </c>
      <c r="M45" s="44"/>
      <c r="N45" s="63"/>
      <c r="O45" s="63"/>
      <c r="P45" s="64"/>
      <c r="Q45" s="63"/>
      <c r="R45" s="63"/>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70">
        <f t="shared" si="1"/>
        <v>19984.5</v>
      </c>
      <c r="BB45" s="73">
        <f t="shared" si="2"/>
        <v>19984.5</v>
      </c>
      <c r="BC45" s="85" t="str">
        <f t="shared" si="3"/>
        <v>INR  Nineteen Thousand Nine Hundred &amp; Eighty Four  and Paise Fifty Only</v>
      </c>
      <c r="IA45" s="21">
        <v>6.04</v>
      </c>
      <c r="IB45" s="21" t="s">
        <v>57</v>
      </c>
      <c r="ID45" s="21">
        <v>75</v>
      </c>
      <c r="IE45" s="22" t="s">
        <v>49</v>
      </c>
      <c r="IF45" s="22"/>
      <c r="IG45" s="22"/>
      <c r="IH45" s="22"/>
      <c r="II45" s="22"/>
    </row>
    <row r="46" spans="1:243" s="21" customFormat="1" ht="33.75" customHeight="1">
      <c r="A46" s="54">
        <v>6.05</v>
      </c>
      <c r="B46" s="34" t="s">
        <v>98</v>
      </c>
      <c r="C46" s="36"/>
      <c r="D46" s="86"/>
      <c r="E46" s="86"/>
      <c r="F46" s="86"/>
      <c r="G46" s="86"/>
      <c r="H46" s="86"/>
      <c r="I46" s="86"/>
      <c r="J46" s="86"/>
      <c r="K46" s="86"/>
      <c r="L46" s="86"/>
      <c r="M46" s="86"/>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IA46" s="21">
        <v>6.05</v>
      </c>
      <c r="IB46" s="21" t="s">
        <v>98</v>
      </c>
      <c r="IE46" s="22"/>
      <c r="IF46" s="22"/>
      <c r="IG46" s="22"/>
      <c r="IH46" s="22"/>
      <c r="II46" s="22"/>
    </row>
    <row r="47" spans="1:243" s="21" customFormat="1" ht="33.75" customHeight="1">
      <c r="A47" s="54">
        <v>6.06</v>
      </c>
      <c r="B47" s="34" t="s">
        <v>99</v>
      </c>
      <c r="C47" s="36"/>
      <c r="D47" s="36">
        <v>30</v>
      </c>
      <c r="E47" s="77" t="s">
        <v>49</v>
      </c>
      <c r="F47" s="36">
        <v>332.92</v>
      </c>
      <c r="G47" s="41"/>
      <c r="H47" s="41"/>
      <c r="I47" s="42" t="s">
        <v>37</v>
      </c>
      <c r="J47" s="43">
        <f t="shared" si="0"/>
        <v>1</v>
      </c>
      <c r="K47" s="41" t="s">
        <v>38</v>
      </c>
      <c r="L47" s="41" t="s">
        <v>4</v>
      </c>
      <c r="M47" s="44"/>
      <c r="N47" s="63"/>
      <c r="O47" s="63"/>
      <c r="P47" s="64"/>
      <c r="Q47" s="63"/>
      <c r="R47" s="63"/>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70">
        <f t="shared" si="1"/>
        <v>9987.6</v>
      </c>
      <c r="BB47" s="73">
        <f t="shared" si="2"/>
        <v>9987.6</v>
      </c>
      <c r="BC47" s="85" t="str">
        <f t="shared" si="3"/>
        <v>INR  Nine Thousand Nine Hundred &amp; Eighty Seven  and Paise Sixty Only</v>
      </c>
      <c r="IA47" s="21">
        <v>6.06</v>
      </c>
      <c r="IB47" s="21" t="s">
        <v>99</v>
      </c>
      <c r="ID47" s="21">
        <v>30</v>
      </c>
      <c r="IE47" s="22" t="s">
        <v>49</v>
      </c>
      <c r="IF47" s="22"/>
      <c r="IG47" s="22"/>
      <c r="IH47" s="22"/>
      <c r="II47" s="22"/>
    </row>
    <row r="48" spans="1:243" s="21" customFormat="1" ht="33.75" customHeight="1">
      <c r="A48" s="54">
        <v>6.07</v>
      </c>
      <c r="B48" s="34" t="s">
        <v>100</v>
      </c>
      <c r="C48" s="36"/>
      <c r="D48" s="86"/>
      <c r="E48" s="86"/>
      <c r="F48" s="86"/>
      <c r="G48" s="86"/>
      <c r="H48" s="86"/>
      <c r="I48" s="86"/>
      <c r="J48" s="86"/>
      <c r="K48" s="86"/>
      <c r="L48" s="86"/>
      <c r="M48" s="86"/>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IA48" s="21">
        <v>6.07</v>
      </c>
      <c r="IB48" s="21" t="s">
        <v>100</v>
      </c>
      <c r="IE48" s="22"/>
      <c r="IF48" s="22"/>
      <c r="IG48" s="22"/>
      <c r="IH48" s="22"/>
      <c r="II48" s="22"/>
    </row>
    <row r="49" spans="1:243" s="21" customFormat="1" ht="41.25" customHeight="1">
      <c r="A49" s="54">
        <v>6.08</v>
      </c>
      <c r="B49" s="34" t="s">
        <v>101</v>
      </c>
      <c r="C49" s="36"/>
      <c r="D49" s="36">
        <v>110</v>
      </c>
      <c r="E49" s="77" t="s">
        <v>49</v>
      </c>
      <c r="F49" s="36">
        <v>228.76</v>
      </c>
      <c r="G49" s="41"/>
      <c r="H49" s="41"/>
      <c r="I49" s="42" t="s">
        <v>37</v>
      </c>
      <c r="J49" s="43">
        <f t="shared" si="0"/>
        <v>1</v>
      </c>
      <c r="K49" s="41" t="s">
        <v>38</v>
      </c>
      <c r="L49" s="41" t="s">
        <v>4</v>
      </c>
      <c r="M49" s="44"/>
      <c r="N49" s="63"/>
      <c r="O49" s="63"/>
      <c r="P49" s="64"/>
      <c r="Q49" s="63"/>
      <c r="R49" s="63"/>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70">
        <f t="shared" si="1"/>
        <v>25163.6</v>
      </c>
      <c r="BB49" s="73">
        <f t="shared" si="2"/>
        <v>25163.6</v>
      </c>
      <c r="BC49" s="85" t="str">
        <f t="shared" si="3"/>
        <v>INR  Twenty Five Thousand One Hundred &amp; Sixty Three  and Paise Sixty Only</v>
      </c>
      <c r="IA49" s="21">
        <v>6.08</v>
      </c>
      <c r="IB49" s="21" t="s">
        <v>101</v>
      </c>
      <c r="ID49" s="21">
        <v>110</v>
      </c>
      <c r="IE49" s="22" t="s">
        <v>49</v>
      </c>
      <c r="IF49" s="22"/>
      <c r="IG49" s="22"/>
      <c r="IH49" s="22"/>
      <c r="II49" s="22"/>
    </row>
    <row r="50" spans="1:243" s="21" customFormat="1" ht="80.25" customHeight="1">
      <c r="A50" s="54">
        <v>6.09</v>
      </c>
      <c r="B50" s="34" t="s">
        <v>102</v>
      </c>
      <c r="C50" s="36"/>
      <c r="D50" s="86"/>
      <c r="E50" s="86"/>
      <c r="F50" s="86"/>
      <c r="G50" s="86"/>
      <c r="H50" s="86"/>
      <c r="I50" s="86"/>
      <c r="J50" s="86"/>
      <c r="K50" s="86"/>
      <c r="L50" s="86"/>
      <c r="M50" s="86"/>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IA50" s="21">
        <v>6.09</v>
      </c>
      <c r="IB50" s="21" t="s">
        <v>102</v>
      </c>
      <c r="IE50" s="22"/>
      <c r="IF50" s="22"/>
      <c r="IG50" s="22"/>
      <c r="IH50" s="22"/>
      <c r="II50" s="22"/>
    </row>
    <row r="51" spans="1:243" s="21" customFormat="1" ht="45" customHeight="1">
      <c r="A51" s="69">
        <v>6.1</v>
      </c>
      <c r="B51" s="34" t="s">
        <v>103</v>
      </c>
      <c r="C51" s="36"/>
      <c r="D51" s="36">
        <v>3552</v>
      </c>
      <c r="E51" s="77" t="s">
        <v>49</v>
      </c>
      <c r="F51" s="36">
        <v>76.41</v>
      </c>
      <c r="G51" s="41"/>
      <c r="H51" s="41"/>
      <c r="I51" s="42" t="s">
        <v>37</v>
      </c>
      <c r="J51" s="43">
        <f t="shared" si="0"/>
        <v>1</v>
      </c>
      <c r="K51" s="41" t="s">
        <v>38</v>
      </c>
      <c r="L51" s="41" t="s">
        <v>4</v>
      </c>
      <c r="M51" s="44"/>
      <c r="N51" s="63"/>
      <c r="O51" s="63"/>
      <c r="P51" s="64"/>
      <c r="Q51" s="63"/>
      <c r="R51" s="63"/>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70">
        <f t="shared" si="1"/>
        <v>271408.32</v>
      </c>
      <c r="BB51" s="73">
        <f t="shared" si="2"/>
        <v>271408.32</v>
      </c>
      <c r="BC51" s="85" t="str">
        <f t="shared" si="3"/>
        <v>INR  Two Lakh Seventy One Thousand Four Hundred &amp; Eight  and Paise Thirty Two Only</v>
      </c>
      <c r="IA51" s="21">
        <v>6.1</v>
      </c>
      <c r="IB51" s="21" t="s">
        <v>103</v>
      </c>
      <c r="ID51" s="21">
        <v>3552</v>
      </c>
      <c r="IE51" s="22" t="s">
        <v>49</v>
      </c>
      <c r="IF51" s="22"/>
      <c r="IG51" s="22"/>
      <c r="IH51" s="22"/>
      <c r="II51" s="22"/>
    </row>
    <row r="52" spans="1:243" s="21" customFormat="1" ht="48" customHeight="1">
      <c r="A52" s="54">
        <v>6.11</v>
      </c>
      <c r="B52" s="34" t="s">
        <v>104</v>
      </c>
      <c r="C52" s="36"/>
      <c r="D52" s="86"/>
      <c r="E52" s="86"/>
      <c r="F52" s="86"/>
      <c r="G52" s="86"/>
      <c r="H52" s="86"/>
      <c r="I52" s="86"/>
      <c r="J52" s="86"/>
      <c r="K52" s="86"/>
      <c r="L52" s="86"/>
      <c r="M52" s="86"/>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IA52" s="21">
        <v>6.11</v>
      </c>
      <c r="IB52" s="21" t="s">
        <v>104</v>
      </c>
      <c r="IE52" s="22"/>
      <c r="IF52" s="22"/>
      <c r="IG52" s="22"/>
      <c r="IH52" s="22"/>
      <c r="II52" s="22"/>
    </row>
    <row r="53" spans="1:243" s="21" customFormat="1" ht="33.75" customHeight="1">
      <c r="A53" s="54">
        <v>6.12</v>
      </c>
      <c r="B53" s="34" t="s">
        <v>103</v>
      </c>
      <c r="C53" s="36"/>
      <c r="D53" s="36">
        <v>250</v>
      </c>
      <c r="E53" s="77" t="s">
        <v>49</v>
      </c>
      <c r="F53" s="36">
        <v>106.58</v>
      </c>
      <c r="G53" s="41"/>
      <c r="H53" s="41"/>
      <c r="I53" s="42" t="s">
        <v>37</v>
      </c>
      <c r="J53" s="43">
        <f t="shared" si="0"/>
        <v>1</v>
      </c>
      <c r="K53" s="41" t="s">
        <v>38</v>
      </c>
      <c r="L53" s="41" t="s">
        <v>4</v>
      </c>
      <c r="M53" s="44"/>
      <c r="N53" s="63"/>
      <c r="O53" s="63"/>
      <c r="P53" s="64"/>
      <c r="Q53" s="63"/>
      <c r="R53" s="63"/>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70">
        <f t="shared" si="1"/>
        <v>26645</v>
      </c>
      <c r="BB53" s="73">
        <f t="shared" si="2"/>
        <v>26645</v>
      </c>
      <c r="BC53" s="72" t="str">
        <f t="shared" si="3"/>
        <v>INR  Twenty Six Thousand Six Hundred &amp; Forty Five  Only</v>
      </c>
      <c r="IA53" s="21">
        <v>6.12</v>
      </c>
      <c r="IB53" s="21" t="s">
        <v>103</v>
      </c>
      <c r="ID53" s="21">
        <v>250</v>
      </c>
      <c r="IE53" s="22" t="s">
        <v>49</v>
      </c>
      <c r="IF53" s="22"/>
      <c r="IG53" s="22"/>
      <c r="IH53" s="22"/>
      <c r="II53" s="22"/>
    </row>
    <row r="54" spans="1:243" s="21" customFormat="1" ht="77.25" customHeight="1">
      <c r="A54" s="54">
        <v>6.13</v>
      </c>
      <c r="B54" s="34" t="s">
        <v>105</v>
      </c>
      <c r="C54" s="36"/>
      <c r="D54" s="36">
        <v>800</v>
      </c>
      <c r="E54" s="77" t="s">
        <v>49</v>
      </c>
      <c r="F54" s="36">
        <v>100.96</v>
      </c>
      <c r="G54" s="41"/>
      <c r="H54" s="41"/>
      <c r="I54" s="42" t="s">
        <v>37</v>
      </c>
      <c r="J54" s="43">
        <f t="shared" si="0"/>
        <v>1</v>
      </c>
      <c r="K54" s="41" t="s">
        <v>38</v>
      </c>
      <c r="L54" s="41" t="s">
        <v>4</v>
      </c>
      <c r="M54" s="44"/>
      <c r="N54" s="63"/>
      <c r="O54" s="63"/>
      <c r="P54" s="64"/>
      <c r="Q54" s="63"/>
      <c r="R54" s="63"/>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70">
        <f t="shared" si="1"/>
        <v>80768</v>
      </c>
      <c r="BB54" s="73">
        <f t="shared" si="2"/>
        <v>80768</v>
      </c>
      <c r="BC54" s="72" t="str">
        <f t="shared" si="3"/>
        <v>INR  Eighty Thousand Seven Hundred &amp; Sixty Eight  Only</v>
      </c>
      <c r="IA54" s="21">
        <v>6.13</v>
      </c>
      <c r="IB54" s="21" t="s">
        <v>105</v>
      </c>
      <c r="ID54" s="21">
        <v>800</v>
      </c>
      <c r="IE54" s="22" t="s">
        <v>49</v>
      </c>
      <c r="IF54" s="22"/>
      <c r="IG54" s="22"/>
      <c r="IH54" s="22"/>
      <c r="II54" s="22"/>
    </row>
    <row r="55" spans="1:243" s="21" customFormat="1" ht="33.75" customHeight="1">
      <c r="A55" s="54">
        <v>6.14</v>
      </c>
      <c r="B55" s="34" t="s">
        <v>106</v>
      </c>
      <c r="C55" s="36"/>
      <c r="D55" s="86"/>
      <c r="E55" s="86"/>
      <c r="F55" s="86"/>
      <c r="G55" s="86"/>
      <c r="H55" s="86"/>
      <c r="I55" s="86"/>
      <c r="J55" s="86"/>
      <c r="K55" s="86"/>
      <c r="L55" s="86"/>
      <c r="M55" s="86"/>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IA55" s="21">
        <v>6.14</v>
      </c>
      <c r="IB55" s="21" t="s">
        <v>106</v>
      </c>
      <c r="IE55" s="22"/>
      <c r="IF55" s="22"/>
      <c r="IG55" s="22"/>
      <c r="IH55" s="22"/>
      <c r="II55" s="22"/>
    </row>
    <row r="56" spans="1:243" s="21" customFormat="1" ht="33.75" customHeight="1">
      <c r="A56" s="54">
        <v>6.15</v>
      </c>
      <c r="B56" s="34" t="s">
        <v>107</v>
      </c>
      <c r="C56" s="36"/>
      <c r="D56" s="36">
        <v>50</v>
      </c>
      <c r="E56" s="77" t="s">
        <v>49</v>
      </c>
      <c r="F56" s="36">
        <v>14.69</v>
      </c>
      <c r="G56" s="41"/>
      <c r="H56" s="41"/>
      <c r="I56" s="42" t="s">
        <v>37</v>
      </c>
      <c r="J56" s="43">
        <f t="shared" si="0"/>
        <v>1</v>
      </c>
      <c r="K56" s="41" t="s">
        <v>38</v>
      </c>
      <c r="L56" s="41" t="s">
        <v>4</v>
      </c>
      <c r="M56" s="44"/>
      <c r="N56" s="63"/>
      <c r="O56" s="63"/>
      <c r="P56" s="64"/>
      <c r="Q56" s="63"/>
      <c r="R56" s="63"/>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70">
        <f t="shared" si="1"/>
        <v>734.5</v>
      </c>
      <c r="BB56" s="73">
        <f t="shared" si="2"/>
        <v>734.5</v>
      </c>
      <c r="BC56" s="85" t="str">
        <f t="shared" si="3"/>
        <v>INR  Seven Hundred &amp; Thirty Four  and Paise Fifty Only</v>
      </c>
      <c r="IA56" s="21">
        <v>6.15</v>
      </c>
      <c r="IB56" s="21" t="s">
        <v>107</v>
      </c>
      <c r="ID56" s="21">
        <v>50</v>
      </c>
      <c r="IE56" s="22" t="s">
        <v>49</v>
      </c>
      <c r="IF56" s="22"/>
      <c r="IG56" s="22"/>
      <c r="IH56" s="22"/>
      <c r="II56" s="22"/>
    </row>
    <row r="57" spans="1:243" s="21" customFormat="1" ht="83.25" customHeight="1">
      <c r="A57" s="54">
        <v>6.16</v>
      </c>
      <c r="B57" s="34" t="s">
        <v>108</v>
      </c>
      <c r="C57" s="36"/>
      <c r="D57" s="36">
        <v>1370</v>
      </c>
      <c r="E57" s="77" t="s">
        <v>49</v>
      </c>
      <c r="F57" s="35">
        <v>16</v>
      </c>
      <c r="G57" s="41"/>
      <c r="H57" s="41"/>
      <c r="I57" s="42" t="s">
        <v>37</v>
      </c>
      <c r="J57" s="43">
        <f t="shared" si="0"/>
        <v>1</v>
      </c>
      <c r="K57" s="41" t="s">
        <v>38</v>
      </c>
      <c r="L57" s="41" t="s">
        <v>4</v>
      </c>
      <c r="M57" s="44"/>
      <c r="N57" s="63"/>
      <c r="O57" s="63"/>
      <c r="P57" s="64"/>
      <c r="Q57" s="63"/>
      <c r="R57" s="63"/>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70">
        <f t="shared" si="1"/>
        <v>21920</v>
      </c>
      <c r="BB57" s="73">
        <f t="shared" si="2"/>
        <v>21920</v>
      </c>
      <c r="BC57" s="85" t="str">
        <f t="shared" si="3"/>
        <v>INR  Twenty One Thousand Nine Hundred &amp; Twenty  Only</v>
      </c>
      <c r="IA57" s="21">
        <v>6.16</v>
      </c>
      <c r="IB57" s="21" t="s">
        <v>108</v>
      </c>
      <c r="ID57" s="21">
        <v>1370</v>
      </c>
      <c r="IE57" s="22" t="s">
        <v>49</v>
      </c>
      <c r="IF57" s="22"/>
      <c r="IG57" s="22"/>
      <c r="IH57" s="22"/>
      <c r="II57" s="22"/>
    </row>
    <row r="58" spans="1:243" s="21" customFormat="1" ht="48.75" customHeight="1">
      <c r="A58" s="54">
        <v>6.17</v>
      </c>
      <c r="B58" s="34" t="s">
        <v>59</v>
      </c>
      <c r="C58" s="36"/>
      <c r="D58" s="86"/>
      <c r="E58" s="86"/>
      <c r="F58" s="86"/>
      <c r="G58" s="86"/>
      <c r="H58" s="86"/>
      <c r="I58" s="86"/>
      <c r="J58" s="86"/>
      <c r="K58" s="86"/>
      <c r="L58" s="86"/>
      <c r="M58" s="86"/>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IA58" s="21">
        <v>6.17</v>
      </c>
      <c r="IB58" s="21" t="s">
        <v>59</v>
      </c>
      <c r="IE58" s="22"/>
      <c r="IF58" s="22"/>
      <c r="IG58" s="22"/>
      <c r="IH58" s="22"/>
      <c r="II58" s="22"/>
    </row>
    <row r="59" spans="1:243" s="21" customFormat="1" ht="33.75" customHeight="1">
      <c r="A59" s="54">
        <v>6.18</v>
      </c>
      <c r="B59" s="34" t="s">
        <v>60</v>
      </c>
      <c r="C59" s="36"/>
      <c r="D59" s="36">
        <v>500</v>
      </c>
      <c r="E59" s="77" t="s">
        <v>49</v>
      </c>
      <c r="F59" s="35">
        <v>70.1</v>
      </c>
      <c r="G59" s="41"/>
      <c r="H59" s="41"/>
      <c r="I59" s="42" t="s">
        <v>37</v>
      </c>
      <c r="J59" s="43">
        <f t="shared" si="0"/>
        <v>1</v>
      </c>
      <c r="K59" s="41" t="s">
        <v>38</v>
      </c>
      <c r="L59" s="41" t="s">
        <v>4</v>
      </c>
      <c r="M59" s="44"/>
      <c r="N59" s="63"/>
      <c r="O59" s="63"/>
      <c r="P59" s="64"/>
      <c r="Q59" s="63"/>
      <c r="R59" s="63"/>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70">
        <f t="shared" si="1"/>
        <v>35050</v>
      </c>
      <c r="BB59" s="73">
        <f t="shared" si="2"/>
        <v>35050</v>
      </c>
      <c r="BC59" s="72" t="str">
        <f t="shared" si="3"/>
        <v>INR  Thirty Five Thousand  &amp;Fifty  Only</v>
      </c>
      <c r="IA59" s="21">
        <v>6.18</v>
      </c>
      <c r="IB59" s="21" t="s">
        <v>60</v>
      </c>
      <c r="ID59" s="21">
        <v>500</v>
      </c>
      <c r="IE59" s="22" t="s">
        <v>49</v>
      </c>
      <c r="IF59" s="22"/>
      <c r="IG59" s="22"/>
      <c r="IH59" s="22"/>
      <c r="II59" s="22"/>
    </row>
    <row r="60" spans="1:243" s="21" customFormat="1" ht="33.75" customHeight="1">
      <c r="A60" s="54">
        <v>6.19</v>
      </c>
      <c r="B60" s="34" t="s">
        <v>109</v>
      </c>
      <c r="C60" s="36"/>
      <c r="D60" s="36">
        <v>250</v>
      </c>
      <c r="E60" s="77" t="s">
        <v>157</v>
      </c>
      <c r="F60" s="36">
        <v>2.63</v>
      </c>
      <c r="G60" s="41"/>
      <c r="H60" s="41"/>
      <c r="I60" s="42" t="s">
        <v>37</v>
      </c>
      <c r="J60" s="43">
        <f t="shared" si="0"/>
        <v>1</v>
      </c>
      <c r="K60" s="41" t="s">
        <v>38</v>
      </c>
      <c r="L60" s="41" t="s">
        <v>4</v>
      </c>
      <c r="M60" s="44"/>
      <c r="N60" s="63"/>
      <c r="O60" s="63"/>
      <c r="P60" s="64"/>
      <c r="Q60" s="63"/>
      <c r="R60" s="63"/>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70">
        <f t="shared" si="1"/>
        <v>657.5</v>
      </c>
      <c r="BB60" s="73">
        <f t="shared" si="2"/>
        <v>657.5</v>
      </c>
      <c r="BC60" s="85" t="str">
        <f t="shared" si="3"/>
        <v>INR  Six Hundred &amp; Fifty Seven  and Paise Fifty Only</v>
      </c>
      <c r="IA60" s="21">
        <v>6.19</v>
      </c>
      <c r="IB60" s="21" t="s">
        <v>109</v>
      </c>
      <c r="ID60" s="21">
        <v>250</v>
      </c>
      <c r="IE60" s="22" t="s">
        <v>157</v>
      </c>
      <c r="IF60" s="22"/>
      <c r="IG60" s="22"/>
      <c r="IH60" s="22"/>
      <c r="II60" s="22"/>
    </row>
    <row r="61" spans="1:243" s="21" customFormat="1" ht="47.25" customHeight="1">
      <c r="A61" s="69">
        <v>6.2</v>
      </c>
      <c r="B61" s="34" t="s">
        <v>67</v>
      </c>
      <c r="C61" s="36"/>
      <c r="D61" s="86"/>
      <c r="E61" s="86"/>
      <c r="F61" s="86"/>
      <c r="G61" s="86"/>
      <c r="H61" s="86"/>
      <c r="I61" s="86"/>
      <c r="J61" s="86"/>
      <c r="K61" s="86"/>
      <c r="L61" s="86"/>
      <c r="M61" s="86"/>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IA61" s="21">
        <v>6.2</v>
      </c>
      <c r="IB61" s="21" t="s">
        <v>67</v>
      </c>
      <c r="IE61" s="22"/>
      <c r="IF61" s="22"/>
      <c r="IG61" s="22"/>
      <c r="IH61" s="22"/>
      <c r="II61" s="22"/>
    </row>
    <row r="62" spans="1:243" s="21" customFormat="1" ht="33" customHeight="1">
      <c r="A62" s="54">
        <v>6.21</v>
      </c>
      <c r="B62" s="34" t="s">
        <v>110</v>
      </c>
      <c r="C62" s="36"/>
      <c r="D62" s="36">
        <v>6200</v>
      </c>
      <c r="E62" s="77" t="s">
        <v>49</v>
      </c>
      <c r="F62" s="36">
        <v>85.71</v>
      </c>
      <c r="G62" s="41"/>
      <c r="H62" s="41"/>
      <c r="I62" s="42" t="s">
        <v>37</v>
      </c>
      <c r="J62" s="43">
        <f t="shared" si="0"/>
        <v>1</v>
      </c>
      <c r="K62" s="41" t="s">
        <v>38</v>
      </c>
      <c r="L62" s="41" t="s">
        <v>4</v>
      </c>
      <c r="M62" s="44"/>
      <c r="N62" s="63"/>
      <c r="O62" s="63"/>
      <c r="P62" s="64"/>
      <c r="Q62" s="63"/>
      <c r="R62" s="63"/>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70">
        <f t="shared" si="1"/>
        <v>531402</v>
      </c>
      <c r="BB62" s="73">
        <f t="shared" si="2"/>
        <v>531402</v>
      </c>
      <c r="BC62" s="85" t="str">
        <f t="shared" si="3"/>
        <v>INR  Five Lakh Thirty One Thousand Four Hundred &amp; Two  Only</v>
      </c>
      <c r="IA62" s="21">
        <v>6.21</v>
      </c>
      <c r="IB62" s="21" t="s">
        <v>110</v>
      </c>
      <c r="ID62" s="21">
        <v>6200</v>
      </c>
      <c r="IE62" s="22" t="s">
        <v>49</v>
      </c>
      <c r="IF62" s="22"/>
      <c r="IG62" s="22"/>
      <c r="IH62" s="22"/>
      <c r="II62" s="22"/>
    </row>
    <row r="63" spans="1:243" s="21" customFormat="1" ht="15" customHeight="1">
      <c r="A63" s="54">
        <v>7</v>
      </c>
      <c r="B63" s="34" t="s">
        <v>111</v>
      </c>
      <c r="C63" s="36"/>
      <c r="D63" s="86"/>
      <c r="E63" s="86"/>
      <c r="F63" s="86"/>
      <c r="G63" s="86"/>
      <c r="H63" s="86"/>
      <c r="I63" s="86"/>
      <c r="J63" s="86"/>
      <c r="K63" s="86"/>
      <c r="L63" s="86"/>
      <c r="M63" s="86"/>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IA63" s="21">
        <v>7</v>
      </c>
      <c r="IB63" s="21" t="s">
        <v>111</v>
      </c>
      <c r="IE63" s="22"/>
      <c r="IF63" s="22"/>
      <c r="IG63" s="22"/>
      <c r="IH63" s="22"/>
      <c r="II63" s="22"/>
    </row>
    <row r="64" spans="1:243" s="21" customFormat="1" ht="331.5" customHeight="1">
      <c r="A64" s="54">
        <v>7.01</v>
      </c>
      <c r="B64" s="34" t="s">
        <v>112</v>
      </c>
      <c r="C64" s="36"/>
      <c r="D64" s="36">
        <v>340</v>
      </c>
      <c r="E64" s="77" t="s">
        <v>49</v>
      </c>
      <c r="F64" s="36">
        <v>226.17</v>
      </c>
      <c r="G64" s="41"/>
      <c r="H64" s="41"/>
      <c r="I64" s="42" t="s">
        <v>37</v>
      </c>
      <c r="J64" s="43">
        <f t="shared" si="0"/>
        <v>1</v>
      </c>
      <c r="K64" s="41" t="s">
        <v>38</v>
      </c>
      <c r="L64" s="41" t="s">
        <v>4</v>
      </c>
      <c r="M64" s="44"/>
      <c r="N64" s="63"/>
      <c r="O64" s="63"/>
      <c r="P64" s="64"/>
      <c r="Q64" s="63"/>
      <c r="R64" s="63"/>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70">
        <f t="shared" si="1"/>
        <v>76897.8</v>
      </c>
      <c r="BB64" s="73">
        <f t="shared" si="2"/>
        <v>76897.8</v>
      </c>
      <c r="BC64" s="85" t="str">
        <f t="shared" si="3"/>
        <v>INR  Seventy Six Thousand Eight Hundred &amp; Ninety Seven  and Paise Eighty Only</v>
      </c>
      <c r="IA64" s="21">
        <v>7.01</v>
      </c>
      <c r="IB64" s="21" t="s">
        <v>112</v>
      </c>
      <c r="ID64" s="21">
        <v>340</v>
      </c>
      <c r="IE64" s="22" t="s">
        <v>49</v>
      </c>
      <c r="IF64" s="22"/>
      <c r="IG64" s="22"/>
      <c r="IH64" s="22"/>
      <c r="II64" s="22"/>
    </row>
    <row r="65" spans="1:243" s="21" customFormat="1" ht="18.75" customHeight="1">
      <c r="A65" s="54">
        <v>8</v>
      </c>
      <c r="B65" s="34" t="s">
        <v>68</v>
      </c>
      <c r="C65" s="36"/>
      <c r="D65" s="86"/>
      <c r="E65" s="86"/>
      <c r="F65" s="86"/>
      <c r="G65" s="86"/>
      <c r="H65" s="86"/>
      <c r="I65" s="86"/>
      <c r="J65" s="86"/>
      <c r="K65" s="86"/>
      <c r="L65" s="86"/>
      <c r="M65" s="86"/>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IA65" s="21">
        <v>8</v>
      </c>
      <c r="IB65" s="21" t="s">
        <v>68</v>
      </c>
      <c r="IE65" s="22"/>
      <c r="IF65" s="22"/>
      <c r="IG65" s="22"/>
      <c r="IH65" s="22"/>
      <c r="II65" s="22"/>
    </row>
    <row r="66" spans="1:243" s="21" customFormat="1" ht="66.75" customHeight="1">
      <c r="A66" s="54">
        <v>8.01</v>
      </c>
      <c r="B66" s="34" t="s">
        <v>113</v>
      </c>
      <c r="C66" s="36"/>
      <c r="D66" s="36">
        <v>15</v>
      </c>
      <c r="E66" s="77" t="s">
        <v>49</v>
      </c>
      <c r="F66" s="36">
        <v>69.79</v>
      </c>
      <c r="G66" s="41"/>
      <c r="H66" s="41"/>
      <c r="I66" s="42" t="s">
        <v>37</v>
      </c>
      <c r="J66" s="43">
        <f t="shared" si="0"/>
        <v>1</v>
      </c>
      <c r="K66" s="41" t="s">
        <v>38</v>
      </c>
      <c r="L66" s="41" t="s">
        <v>4</v>
      </c>
      <c r="M66" s="44"/>
      <c r="N66" s="63"/>
      <c r="O66" s="63"/>
      <c r="P66" s="64"/>
      <c r="Q66" s="63"/>
      <c r="R66" s="63"/>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70">
        <f t="shared" si="1"/>
        <v>1046.85</v>
      </c>
      <c r="BB66" s="73">
        <f t="shared" si="2"/>
        <v>1046.85</v>
      </c>
      <c r="BC66" s="85" t="str">
        <f t="shared" si="3"/>
        <v>INR  One Thousand  &amp;Forty Six  and Paise Eighty Five Only</v>
      </c>
      <c r="IA66" s="21">
        <v>8.01</v>
      </c>
      <c r="IB66" s="21" t="s">
        <v>113</v>
      </c>
      <c r="ID66" s="21">
        <v>15</v>
      </c>
      <c r="IE66" s="22" t="s">
        <v>49</v>
      </c>
      <c r="IF66" s="22"/>
      <c r="IG66" s="22"/>
      <c r="IH66" s="22"/>
      <c r="II66" s="22"/>
    </row>
    <row r="67" spans="1:243" s="21" customFormat="1" ht="93" customHeight="1">
      <c r="A67" s="54">
        <v>8.02</v>
      </c>
      <c r="B67" s="34" t="s">
        <v>114</v>
      </c>
      <c r="C67" s="36"/>
      <c r="D67" s="86"/>
      <c r="E67" s="86"/>
      <c r="F67" s="86"/>
      <c r="G67" s="86"/>
      <c r="H67" s="86"/>
      <c r="I67" s="86"/>
      <c r="J67" s="86"/>
      <c r="K67" s="86"/>
      <c r="L67" s="86"/>
      <c r="M67" s="86"/>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IA67" s="21">
        <v>8.02</v>
      </c>
      <c r="IB67" s="21" t="s">
        <v>114</v>
      </c>
      <c r="IE67" s="22"/>
      <c r="IF67" s="22"/>
      <c r="IG67" s="22"/>
      <c r="IH67" s="22"/>
      <c r="II67" s="22"/>
    </row>
    <row r="68" spans="1:243" s="21" customFormat="1" ht="33.75" customHeight="1">
      <c r="A68" s="54">
        <v>8.03</v>
      </c>
      <c r="B68" s="34" t="s">
        <v>115</v>
      </c>
      <c r="C68" s="36"/>
      <c r="D68" s="36">
        <v>35</v>
      </c>
      <c r="E68" s="77" t="s">
        <v>156</v>
      </c>
      <c r="F68" s="36">
        <v>94.83</v>
      </c>
      <c r="G68" s="41"/>
      <c r="H68" s="41"/>
      <c r="I68" s="42" t="s">
        <v>37</v>
      </c>
      <c r="J68" s="43">
        <f t="shared" si="0"/>
        <v>1</v>
      </c>
      <c r="K68" s="41" t="s">
        <v>38</v>
      </c>
      <c r="L68" s="41" t="s">
        <v>4</v>
      </c>
      <c r="M68" s="44"/>
      <c r="N68" s="63"/>
      <c r="O68" s="63"/>
      <c r="P68" s="64"/>
      <c r="Q68" s="63"/>
      <c r="R68" s="63"/>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70">
        <f t="shared" si="1"/>
        <v>3319.05</v>
      </c>
      <c r="BB68" s="73">
        <f t="shared" si="2"/>
        <v>3319.05</v>
      </c>
      <c r="BC68" s="85" t="str">
        <f t="shared" si="3"/>
        <v>INR  Three Thousand Three Hundred &amp; Nineteen  and Paise Five Only</v>
      </c>
      <c r="IA68" s="21">
        <v>8.03</v>
      </c>
      <c r="IB68" s="21" t="s">
        <v>115</v>
      </c>
      <c r="ID68" s="21">
        <v>35</v>
      </c>
      <c r="IE68" s="22" t="s">
        <v>156</v>
      </c>
      <c r="IF68" s="22"/>
      <c r="IG68" s="22"/>
      <c r="IH68" s="22"/>
      <c r="II68" s="22"/>
    </row>
    <row r="69" spans="1:243" s="21" customFormat="1" ht="67.5" customHeight="1">
      <c r="A69" s="54">
        <v>8.04</v>
      </c>
      <c r="B69" s="34" t="s">
        <v>116</v>
      </c>
      <c r="C69" s="36"/>
      <c r="D69" s="36">
        <v>250</v>
      </c>
      <c r="E69" s="77" t="s">
        <v>49</v>
      </c>
      <c r="F69" s="35">
        <v>34.2</v>
      </c>
      <c r="G69" s="41"/>
      <c r="H69" s="41"/>
      <c r="I69" s="42" t="s">
        <v>37</v>
      </c>
      <c r="J69" s="43">
        <f t="shared" si="0"/>
        <v>1</v>
      </c>
      <c r="K69" s="41" t="s">
        <v>38</v>
      </c>
      <c r="L69" s="41" t="s">
        <v>4</v>
      </c>
      <c r="M69" s="44"/>
      <c r="N69" s="63"/>
      <c r="O69" s="63"/>
      <c r="P69" s="64"/>
      <c r="Q69" s="63"/>
      <c r="R69" s="63"/>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70">
        <f t="shared" si="1"/>
        <v>8550</v>
      </c>
      <c r="BB69" s="73">
        <f t="shared" si="2"/>
        <v>8550</v>
      </c>
      <c r="BC69" s="85" t="str">
        <f t="shared" si="3"/>
        <v>INR  Eight Thousand Five Hundred &amp; Fifty  Only</v>
      </c>
      <c r="IA69" s="21">
        <v>8.04</v>
      </c>
      <c r="IB69" s="21" t="s">
        <v>116</v>
      </c>
      <c r="ID69" s="21">
        <v>250</v>
      </c>
      <c r="IE69" s="22" t="s">
        <v>49</v>
      </c>
      <c r="IF69" s="22"/>
      <c r="IG69" s="22"/>
      <c r="IH69" s="22"/>
      <c r="II69" s="22"/>
    </row>
    <row r="70" spans="1:243" s="21" customFormat="1" ht="111" customHeight="1">
      <c r="A70" s="54">
        <v>8.05</v>
      </c>
      <c r="B70" s="34" t="s">
        <v>61</v>
      </c>
      <c r="C70" s="36"/>
      <c r="D70" s="36">
        <v>20</v>
      </c>
      <c r="E70" s="77" t="s">
        <v>51</v>
      </c>
      <c r="F70" s="36">
        <v>121.74</v>
      </c>
      <c r="G70" s="41"/>
      <c r="H70" s="41"/>
      <c r="I70" s="42" t="s">
        <v>37</v>
      </c>
      <c r="J70" s="43">
        <f t="shared" si="0"/>
        <v>1</v>
      </c>
      <c r="K70" s="41" t="s">
        <v>38</v>
      </c>
      <c r="L70" s="41" t="s">
        <v>4</v>
      </c>
      <c r="M70" s="44"/>
      <c r="N70" s="63"/>
      <c r="O70" s="63"/>
      <c r="P70" s="64"/>
      <c r="Q70" s="63"/>
      <c r="R70" s="63"/>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70">
        <f t="shared" si="1"/>
        <v>2434.8</v>
      </c>
      <c r="BB70" s="73">
        <f t="shared" si="2"/>
        <v>2434.8</v>
      </c>
      <c r="BC70" s="85" t="str">
        <f t="shared" si="3"/>
        <v>INR  Two Thousand Four Hundred &amp; Thirty Four  and Paise Eighty Only</v>
      </c>
      <c r="IA70" s="21">
        <v>8.05</v>
      </c>
      <c r="IB70" s="21" t="s">
        <v>61</v>
      </c>
      <c r="ID70" s="21">
        <v>20</v>
      </c>
      <c r="IE70" s="22" t="s">
        <v>51</v>
      </c>
      <c r="IF70" s="22"/>
      <c r="IG70" s="22"/>
      <c r="IH70" s="22"/>
      <c r="II70" s="22"/>
    </row>
    <row r="71" spans="1:243" s="21" customFormat="1" ht="17.25" customHeight="1">
      <c r="A71" s="54">
        <v>9</v>
      </c>
      <c r="B71" s="34" t="s">
        <v>117</v>
      </c>
      <c r="C71" s="36"/>
      <c r="D71" s="86"/>
      <c r="E71" s="86"/>
      <c r="F71" s="86"/>
      <c r="G71" s="86"/>
      <c r="H71" s="86"/>
      <c r="I71" s="86"/>
      <c r="J71" s="86"/>
      <c r="K71" s="86"/>
      <c r="L71" s="86"/>
      <c r="M71" s="86"/>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IA71" s="21">
        <v>9</v>
      </c>
      <c r="IB71" s="21" t="s">
        <v>117</v>
      </c>
      <c r="IE71" s="22"/>
      <c r="IF71" s="22"/>
      <c r="IG71" s="22"/>
      <c r="IH71" s="22"/>
      <c r="II71" s="22"/>
    </row>
    <row r="72" spans="1:243" s="21" customFormat="1" ht="53.25" customHeight="1">
      <c r="A72" s="54">
        <v>9.01</v>
      </c>
      <c r="B72" s="34" t="s">
        <v>118</v>
      </c>
      <c r="C72" s="36"/>
      <c r="D72" s="36">
        <v>16</v>
      </c>
      <c r="E72" s="77" t="s">
        <v>53</v>
      </c>
      <c r="F72" s="36">
        <v>774.27</v>
      </c>
      <c r="G72" s="41"/>
      <c r="H72" s="41"/>
      <c r="I72" s="42" t="s">
        <v>37</v>
      </c>
      <c r="J72" s="43">
        <f t="shared" si="0"/>
        <v>1</v>
      </c>
      <c r="K72" s="41" t="s">
        <v>38</v>
      </c>
      <c r="L72" s="41" t="s">
        <v>4</v>
      </c>
      <c r="M72" s="44"/>
      <c r="N72" s="63"/>
      <c r="O72" s="63"/>
      <c r="P72" s="64"/>
      <c r="Q72" s="63"/>
      <c r="R72" s="63"/>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70">
        <f t="shared" si="1"/>
        <v>12388.32</v>
      </c>
      <c r="BB72" s="73">
        <f t="shared" si="2"/>
        <v>12388.32</v>
      </c>
      <c r="BC72" s="85" t="str">
        <f t="shared" si="3"/>
        <v>INR  Twelve Thousand Three Hundred &amp; Eighty Eight  and Paise Thirty Two Only</v>
      </c>
      <c r="IA72" s="21">
        <v>9.01</v>
      </c>
      <c r="IB72" s="21" t="s">
        <v>118</v>
      </c>
      <c r="ID72" s="21">
        <v>16</v>
      </c>
      <c r="IE72" s="22" t="s">
        <v>53</v>
      </c>
      <c r="IF72" s="22"/>
      <c r="IG72" s="22"/>
      <c r="IH72" s="22"/>
      <c r="II72" s="22"/>
    </row>
    <row r="73" spans="1:243" s="21" customFormat="1" ht="19.5" customHeight="1">
      <c r="A73" s="54">
        <v>10</v>
      </c>
      <c r="B73" s="34" t="s">
        <v>119</v>
      </c>
      <c r="C73" s="36"/>
      <c r="D73" s="86"/>
      <c r="E73" s="86"/>
      <c r="F73" s="86"/>
      <c r="G73" s="86"/>
      <c r="H73" s="86"/>
      <c r="I73" s="86"/>
      <c r="J73" s="86"/>
      <c r="K73" s="86"/>
      <c r="L73" s="86"/>
      <c r="M73" s="86"/>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IA73" s="21">
        <v>10</v>
      </c>
      <c r="IB73" s="21" t="s">
        <v>119</v>
      </c>
      <c r="IE73" s="22"/>
      <c r="IF73" s="22"/>
      <c r="IG73" s="22"/>
      <c r="IH73" s="22"/>
      <c r="II73" s="22"/>
    </row>
    <row r="74" spans="1:243" s="21" customFormat="1" ht="65.25" customHeight="1">
      <c r="A74" s="54">
        <v>10.01</v>
      </c>
      <c r="B74" s="34" t="s">
        <v>120</v>
      </c>
      <c r="C74" s="36"/>
      <c r="D74" s="86"/>
      <c r="E74" s="86"/>
      <c r="F74" s="86"/>
      <c r="G74" s="86"/>
      <c r="H74" s="86"/>
      <c r="I74" s="86"/>
      <c r="J74" s="86"/>
      <c r="K74" s="86"/>
      <c r="L74" s="86"/>
      <c r="M74" s="86"/>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IA74" s="21">
        <v>10.01</v>
      </c>
      <c r="IB74" s="21" t="s">
        <v>120</v>
      </c>
      <c r="IE74" s="22"/>
      <c r="IF74" s="22"/>
      <c r="IG74" s="22"/>
      <c r="IH74" s="22"/>
      <c r="II74" s="22"/>
    </row>
    <row r="75" spans="1:243" s="21" customFormat="1" ht="33.75" customHeight="1">
      <c r="A75" s="54">
        <v>10.02</v>
      </c>
      <c r="B75" s="34" t="s">
        <v>121</v>
      </c>
      <c r="C75" s="36"/>
      <c r="D75" s="36">
        <v>12</v>
      </c>
      <c r="E75" s="77" t="s">
        <v>156</v>
      </c>
      <c r="F75" s="36">
        <v>464.45</v>
      </c>
      <c r="G75" s="41"/>
      <c r="H75" s="41"/>
      <c r="I75" s="42" t="s">
        <v>37</v>
      </c>
      <c r="J75" s="43">
        <f t="shared" si="0"/>
        <v>1</v>
      </c>
      <c r="K75" s="41" t="s">
        <v>38</v>
      </c>
      <c r="L75" s="41" t="s">
        <v>4</v>
      </c>
      <c r="M75" s="44"/>
      <c r="N75" s="63"/>
      <c r="O75" s="63"/>
      <c r="P75" s="64"/>
      <c r="Q75" s="63"/>
      <c r="R75" s="63"/>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70">
        <f t="shared" si="1"/>
        <v>5573.4</v>
      </c>
      <c r="BB75" s="73">
        <f t="shared" si="2"/>
        <v>5573.4</v>
      </c>
      <c r="BC75" s="85" t="str">
        <f t="shared" si="3"/>
        <v>INR  Five Thousand Five Hundred &amp; Seventy Three  and Paise Forty Only</v>
      </c>
      <c r="IA75" s="21">
        <v>10.02</v>
      </c>
      <c r="IB75" s="21" t="s">
        <v>121</v>
      </c>
      <c r="ID75" s="21">
        <v>12</v>
      </c>
      <c r="IE75" s="22" t="s">
        <v>156</v>
      </c>
      <c r="IF75" s="22"/>
      <c r="IG75" s="22"/>
      <c r="IH75" s="22"/>
      <c r="II75" s="22"/>
    </row>
    <row r="76" spans="1:243" s="21" customFormat="1" ht="78.75" customHeight="1">
      <c r="A76" s="54">
        <v>10.03</v>
      </c>
      <c r="B76" s="34" t="s">
        <v>122</v>
      </c>
      <c r="C76" s="36"/>
      <c r="D76" s="86"/>
      <c r="E76" s="86"/>
      <c r="F76" s="86"/>
      <c r="G76" s="86"/>
      <c r="H76" s="86"/>
      <c r="I76" s="86"/>
      <c r="J76" s="86"/>
      <c r="K76" s="86"/>
      <c r="L76" s="86"/>
      <c r="M76" s="86"/>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IA76" s="21">
        <v>10.03</v>
      </c>
      <c r="IB76" s="21" t="s">
        <v>122</v>
      </c>
      <c r="IE76" s="22"/>
      <c r="IF76" s="22"/>
      <c r="IG76" s="22"/>
      <c r="IH76" s="22"/>
      <c r="II76" s="22"/>
    </row>
    <row r="77" spans="1:243" s="21" customFormat="1" ht="33.75" customHeight="1">
      <c r="A77" s="54">
        <v>10.04</v>
      </c>
      <c r="B77" s="34" t="s">
        <v>123</v>
      </c>
      <c r="C77" s="36"/>
      <c r="D77" s="36">
        <v>15</v>
      </c>
      <c r="E77" s="77" t="s">
        <v>156</v>
      </c>
      <c r="F77" s="36">
        <v>392.46</v>
      </c>
      <c r="G77" s="41"/>
      <c r="H77" s="41"/>
      <c r="I77" s="42" t="s">
        <v>37</v>
      </c>
      <c r="J77" s="43">
        <f t="shared" si="0"/>
        <v>1</v>
      </c>
      <c r="K77" s="41" t="s">
        <v>38</v>
      </c>
      <c r="L77" s="41" t="s">
        <v>4</v>
      </c>
      <c r="M77" s="44"/>
      <c r="N77" s="63"/>
      <c r="O77" s="63"/>
      <c r="P77" s="64"/>
      <c r="Q77" s="63"/>
      <c r="R77" s="63"/>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70">
        <f t="shared" si="1"/>
        <v>5886.9</v>
      </c>
      <c r="BB77" s="73">
        <f t="shared" si="2"/>
        <v>5886.9</v>
      </c>
      <c r="BC77" s="85" t="str">
        <f t="shared" si="3"/>
        <v>INR  Five Thousand Eight Hundred &amp; Eighty Six  and Paise Ninety Only</v>
      </c>
      <c r="IA77" s="21">
        <v>10.04</v>
      </c>
      <c r="IB77" s="21" t="s">
        <v>123</v>
      </c>
      <c r="ID77" s="21">
        <v>15</v>
      </c>
      <c r="IE77" s="22" t="s">
        <v>156</v>
      </c>
      <c r="IF77" s="22"/>
      <c r="IG77" s="22"/>
      <c r="IH77" s="22"/>
      <c r="II77" s="22"/>
    </row>
    <row r="78" spans="1:243" s="21" customFormat="1" ht="33.75" customHeight="1">
      <c r="A78" s="54">
        <v>10.05</v>
      </c>
      <c r="B78" s="34" t="s">
        <v>124</v>
      </c>
      <c r="C78" s="36"/>
      <c r="D78" s="36">
        <v>10</v>
      </c>
      <c r="E78" s="77" t="s">
        <v>156</v>
      </c>
      <c r="F78" s="36">
        <v>433.23</v>
      </c>
      <c r="G78" s="41"/>
      <c r="H78" s="41"/>
      <c r="I78" s="42" t="s">
        <v>37</v>
      </c>
      <c r="J78" s="43">
        <f t="shared" si="0"/>
        <v>1</v>
      </c>
      <c r="K78" s="41" t="s">
        <v>38</v>
      </c>
      <c r="L78" s="41" t="s">
        <v>4</v>
      </c>
      <c r="M78" s="44"/>
      <c r="N78" s="63"/>
      <c r="O78" s="63"/>
      <c r="P78" s="64"/>
      <c r="Q78" s="63"/>
      <c r="R78" s="63"/>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70">
        <f t="shared" si="1"/>
        <v>4332.3</v>
      </c>
      <c r="BB78" s="73">
        <f t="shared" si="2"/>
        <v>4332.3</v>
      </c>
      <c r="BC78" s="85" t="str">
        <f t="shared" si="3"/>
        <v>INR  Four Thousand Three Hundred &amp; Thirty Two  and Paise Thirty Only</v>
      </c>
      <c r="IA78" s="21">
        <v>10.05</v>
      </c>
      <c r="IB78" s="21" t="s">
        <v>124</v>
      </c>
      <c r="ID78" s="21">
        <v>10</v>
      </c>
      <c r="IE78" s="22" t="s">
        <v>156</v>
      </c>
      <c r="IF78" s="22"/>
      <c r="IG78" s="22"/>
      <c r="IH78" s="22"/>
      <c r="II78" s="22"/>
    </row>
    <row r="79" spans="1:243" s="21" customFormat="1" ht="66.75" customHeight="1">
      <c r="A79" s="54">
        <v>10.06</v>
      </c>
      <c r="B79" s="34" t="s">
        <v>125</v>
      </c>
      <c r="C79" s="36"/>
      <c r="D79" s="86"/>
      <c r="E79" s="86"/>
      <c r="F79" s="86"/>
      <c r="G79" s="86"/>
      <c r="H79" s="86"/>
      <c r="I79" s="86"/>
      <c r="J79" s="86"/>
      <c r="K79" s="86"/>
      <c r="L79" s="86"/>
      <c r="M79" s="86"/>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IA79" s="21">
        <v>10.06</v>
      </c>
      <c r="IB79" s="21" t="s">
        <v>125</v>
      </c>
      <c r="IE79" s="22"/>
      <c r="IF79" s="22"/>
      <c r="IG79" s="22"/>
      <c r="IH79" s="22"/>
      <c r="II79" s="22"/>
    </row>
    <row r="80" spans="1:243" s="21" customFormat="1" ht="33.75" customHeight="1">
      <c r="A80" s="54">
        <v>10.07</v>
      </c>
      <c r="B80" s="34" t="s">
        <v>126</v>
      </c>
      <c r="C80" s="36"/>
      <c r="D80" s="36">
        <v>2</v>
      </c>
      <c r="E80" s="77" t="s">
        <v>53</v>
      </c>
      <c r="F80" s="36">
        <v>590.49</v>
      </c>
      <c r="G80" s="41"/>
      <c r="H80" s="41"/>
      <c r="I80" s="42" t="s">
        <v>37</v>
      </c>
      <c r="J80" s="43">
        <f t="shared" si="0"/>
        <v>1</v>
      </c>
      <c r="K80" s="41" t="s">
        <v>38</v>
      </c>
      <c r="L80" s="41" t="s">
        <v>4</v>
      </c>
      <c r="M80" s="44"/>
      <c r="N80" s="63"/>
      <c r="O80" s="63"/>
      <c r="P80" s="64"/>
      <c r="Q80" s="63"/>
      <c r="R80" s="63"/>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70">
        <f t="shared" si="1"/>
        <v>1180.98</v>
      </c>
      <c r="BB80" s="73">
        <f t="shared" si="2"/>
        <v>1180.98</v>
      </c>
      <c r="BC80" s="85" t="str">
        <f t="shared" si="3"/>
        <v>INR  One Thousand One Hundred &amp; Eighty  and Paise Ninety Eight Only</v>
      </c>
      <c r="IA80" s="21">
        <v>10.07</v>
      </c>
      <c r="IB80" s="21" t="s">
        <v>126</v>
      </c>
      <c r="ID80" s="21">
        <v>2</v>
      </c>
      <c r="IE80" s="22" t="s">
        <v>53</v>
      </c>
      <c r="IF80" s="22"/>
      <c r="IG80" s="22"/>
      <c r="IH80" s="22"/>
      <c r="II80" s="22"/>
    </row>
    <row r="81" spans="1:243" s="21" customFormat="1" ht="33" customHeight="1">
      <c r="A81" s="54">
        <v>10.08</v>
      </c>
      <c r="B81" s="34" t="s">
        <v>127</v>
      </c>
      <c r="C81" s="36"/>
      <c r="D81" s="86"/>
      <c r="E81" s="86"/>
      <c r="F81" s="86"/>
      <c r="G81" s="86"/>
      <c r="H81" s="86"/>
      <c r="I81" s="86"/>
      <c r="J81" s="86"/>
      <c r="K81" s="86"/>
      <c r="L81" s="86"/>
      <c r="M81" s="86"/>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IA81" s="21">
        <v>10.08</v>
      </c>
      <c r="IB81" s="21" t="s">
        <v>127</v>
      </c>
      <c r="IE81" s="22"/>
      <c r="IF81" s="22"/>
      <c r="IG81" s="22"/>
      <c r="IH81" s="22"/>
      <c r="II81" s="22"/>
    </row>
    <row r="82" spans="1:243" s="21" customFormat="1" ht="33.75" customHeight="1">
      <c r="A82" s="54">
        <v>10.09</v>
      </c>
      <c r="B82" s="34" t="s">
        <v>128</v>
      </c>
      <c r="C82" s="36"/>
      <c r="D82" s="36">
        <v>1</v>
      </c>
      <c r="E82" s="77" t="s">
        <v>53</v>
      </c>
      <c r="F82" s="36">
        <v>435.91</v>
      </c>
      <c r="G82" s="41"/>
      <c r="H82" s="41"/>
      <c r="I82" s="42" t="s">
        <v>37</v>
      </c>
      <c r="J82" s="43">
        <f t="shared" si="0"/>
        <v>1</v>
      </c>
      <c r="K82" s="41" t="s">
        <v>38</v>
      </c>
      <c r="L82" s="41" t="s">
        <v>4</v>
      </c>
      <c r="M82" s="44"/>
      <c r="N82" s="63"/>
      <c r="O82" s="63"/>
      <c r="P82" s="64"/>
      <c r="Q82" s="63"/>
      <c r="R82" s="63"/>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70">
        <f t="shared" si="1"/>
        <v>435.91</v>
      </c>
      <c r="BB82" s="73">
        <f t="shared" si="2"/>
        <v>435.91</v>
      </c>
      <c r="BC82" s="85" t="str">
        <f t="shared" si="3"/>
        <v>INR  Four Hundred &amp; Thirty Five  and Paise Ninety One Only</v>
      </c>
      <c r="IA82" s="21">
        <v>10.09</v>
      </c>
      <c r="IB82" s="21" t="s">
        <v>128</v>
      </c>
      <c r="ID82" s="21">
        <v>1</v>
      </c>
      <c r="IE82" s="22" t="s">
        <v>53</v>
      </c>
      <c r="IF82" s="22"/>
      <c r="IG82" s="22"/>
      <c r="IH82" s="22"/>
      <c r="II82" s="22"/>
    </row>
    <row r="83" spans="1:243" s="21" customFormat="1" ht="33.75" customHeight="1">
      <c r="A83" s="69">
        <v>10.1</v>
      </c>
      <c r="B83" s="34" t="s">
        <v>129</v>
      </c>
      <c r="C83" s="36"/>
      <c r="D83" s="36">
        <v>1</v>
      </c>
      <c r="E83" s="77" t="s">
        <v>53</v>
      </c>
      <c r="F83" s="36">
        <v>403.51</v>
      </c>
      <c r="G83" s="41"/>
      <c r="H83" s="41"/>
      <c r="I83" s="42" t="s">
        <v>37</v>
      </c>
      <c r="J83" s="43">
        <f t="shared" si="0"/>
        <v>1</v>
      </c>
      <c r="K83" s="41" t="s">
        <v>38</v>
      </c>
      <c r="L83" s="41" t="s">
        <v>4</v>
      </c>
      <c r="M83" s="44"/>
      <c r="N83" s="63"/>
      <c r="O83" s="63"/>
      <c r="P83" s="64"/>
      <c r="Q83" s="63"/>
      <c r="R83" s="63"/>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70">
        <f t="shared" si="1"/>
        <v>403.51</v>
      </c>
      <c r="BB83" s="73">
        <f t="shared" si="2"/>
        <v>403.51</v>
      </c>
      <c r="BC83" s="85" t="str">
        <f t="shared" si="3"/>
        <v>INR  Four Hundred &amp; Three  and Paise Fifty One Only</v>
      </c>
      <c r="IA83" s="21">
        <v>10.1</v>
      </c>
      <c r="IB83" s="21" t="s">
        <v>129</v>
      </c>
      <c r="ID83" s="21">
        <v>1</v>
      </c>
      <c r="IE83" s="22" t="s">
        <v>53</v>
      </c>
      <c r="IF83" s="22"/>
      <c r="IG83" s="22"/>
      <c r="IH83" s="22"/>
      <c r="II83" s="22"/>
    </row>
    <row r="84" spans="1:243" s="21" customFormat="1" ht="49.5" customHeight="1">
      <c r="A84" s="54">
        <v>10.11</v>
      </c>
      <c r="B84" s="34" t="s">
        <v>130</v>
      </c>
      <c r="C84" s="36"/>
      <c r="D84" s="86"/>
      <c r="E84" s="86"/>
      <c r="F84" s="86"/>
      <c r="G84" s="86"/>
      <c r="H84" s="86"/>
      <c r="I84" s="86"/>
      <c r="J84" s="86"/>
      <c r="K84" s="86"/>
      <c r="L84" s="86"/>
      <c r="M84" s="86"/>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IA84" s="21">
        <v>10.11</v>
      </c>
      <c r="IB84" s="21" t="s">
        <v>130</v>
      </c>
      <c r="IE84" s="22"/>
      <c r="IF84" s="22"/>
      <c r="IG84" s="22"/>
      <c r="IH84" s="22"/>
      <c r="II84" s="22"/>
    </row>
    <row r="85" spans="1:243" s="21" customFormat="1" ht="33.75" customHeight="1">
      <c r="A85" s="54">
        <v>10.12</v>
      </c>
      <c r="B85" s="34" t="s">
        <v>131</v>
      </c>
      <c r="C85" s="36"/>
      <c r="D85" s="36">
        <v>12</v>
      </c>
      <c r="E85" s="77" t="s">
        <v>53</v>
      </c>
      <c r="F85" s="36">
        <v>466.46</v>
      </c>
      <c r="G85" s="41"/>
      <c r="H85" s="41"/>
      <c r="I85" s="42" t="s">
        <v>37</v>
      </c>
      <c r="J85" s="43">
        <f t="shared" si="0"/>
        <v>1</v>
      </c>
      <c r="K85" s="41" t="s">
        <v>38</v>
      </c>
      <c r="L85" s="41" t="s">
        <v>4</v>
      </c>
      <c r="M85" s="44"/>
      <c r="N85" s="63"/>
      <c r="O85" s="63"/>
      <c r="P85" s="64"/>
      <c r="Q85" s="63"/>
      <c r="R85" s="63"/>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70">
        <f t="shared" si="1"/>
        <v>5597.52</v>
      </c>
      <c r="BB85" s="73">
        <f t="shared" si="2"/>
        <v>5597.52</v>
      </c>
      <c r="BC85" s="85" t="str">
        <f t="shared" si="3"/>
        <v>INR  Five Thousand Five Hundred &amp; Ninety Seven  and Paise Fifty Two Only</v>
      </c>
      <c r="IA85" s="21">
        <v>10.12</v>
      </c>
      <c r="IB85" s="21" t="s">
        <v>131</v>
      </c>
      <c r="ID85" s="21">
        <v>12</v>
      </c>
      <c r="IE85" s="22" t="s">
        <v>53</v>
      </c>
      <c r="IF85" s="22"/>
      <c r="IG85" s="22"/>
      <c r="IH85" s="22"/>
      <c r="II85" s="22"/>
    </row>
    <row r="86" spans="1:243" s="21" customFormat="1" ht="66" customHeight="1">
      <c r="A86" s="54">
        <v>10.13</v>
      </c>
      <c r="B86" s="34" t="s">
        <v>132</v>
      </c>
      <c r="C86" s="36"/>
      <c r="D86" s="36">
        <v>12</v>
      </c>
      <c r="E86" s="77" t="s">
        <v>53</v>
      </c>
      <c r="F86" s="36">
        <v>53.7</v>
      </c>
      <c r="G86" s="41"/>
      <c r="H86" s="41"/>
      <c r="I86" s="42" t="s">
        <v>37</v>
      </c>
      <c r="J86" s="43">
        <f t="shared" si="0"/>
        <v>1</v>
      </c>
      <c r="K86" s="41" t="s">
        <v>38</v>
      </c>
      <c r="L86" s="41" t="s">
        <v>4</v>
      </c>
      <c r="M86" s="44"/>
      <c r="N86" s="63"/>
      <c r="O86" s="63"/>
      <c r="P86" s="64"/>
      <c r="Q86" s="63"/>
      <c r="R86" s="63"/>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70">
        <f t="shared" si="1"/>
        <v>644.4</v>
      </c>
      <c r="BB86" s="73">
        <f t="shared" si="2"/>
        <v>644.4</v>
      </c>
      <c r="BC86" s="72" t="str">
        <f t="shared" si="3"/>
        <v>INR  Six Hundred &amp; Forty Four  and Paise Forty Only</v>
      </c>
      <c r="IA86" s="21">
        <v>10.13</v>
      </c>
      <c r="IB86" s="21" t="s">
        <v>132</v>
      </c>
      <c r="ID86" s="21">
        <v>12</v>
      </c>
      <c r="IE86" s="22" t="s">
        <v>53</v>
      </c>
      <c r="IF86" s="22"/>
      <c r="IG86" s="22"/>
      <c r="IH86" s="22"/>
      <c r="II86" s="22"/>
    </row>
    <row r="87" spans="1:243" s="21" customFormat="1" ht="17.25" customHeight="1">
      <c r="A87" s="54">
        <v>11</v>
      </c>
      <c r="B87" s="34" t="s">
        <v>133</v>
      </c>
      <c r="C87" s="36"/>
      <c r="D87" s="86"/>
      <c r="E87" s="86"/>
      <c r="F87" s="86"/>
      <c r="G87" s="86"/>
      <c r="H87" s="86"/>
      <c r="I87" s="86"/>
      <c r="J87" s="86"/>
      <c r="K87" s="86"/>
      <c r="L87" s="86"/>
      <c r="M87" s="86"/>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IA87" s="21">
        <v>11</v>
      </c>
      <c r="IB87" s="21" t="s">
        <v>133</v>
      </c>
      <c r="IE87" s="22"/>
      <c r="IF87" s="22"/>
      <c r="IG87" s="22"/>
      <c r="IH87" s="22"/>
      <c r="II87" s="22"/>
    </row>
    <row r="88" spans="1:243" s="21" customFormat="1" ht="237" customHeight="1">
      <c r="A88" s="54">
        <v>11.01</v>
      </c>
      <c r="B88" s="34" t="s">
        <v>134</v>
      </c>
      <c r="C88" s="36"/>
      <c r="D88" s="36">
        <v>650</v>
      </c>
      <c r="E88" s="77" t="s">
        <v>49</v>
      </c>
      <c r="F88" s="36">
        <v>364.45</v>
      </c>
      <c r="G88" s="41"/>
      <c r="H88" s="41"/>
      <c r="I88" s="42" t="s">
        <v>37</v>
      </c>
      <c r="J88" s="43">
        <f t="shared" si="0"/>
        <v>1</v>
      </c>
      <c r="K88" s="41" t="s">
        <v>38</v>
      </c>
      <c r="L88" s="41" t="s">
        <v>4</v>
      </c>
      <c r="M88" s="44"/>
      <c r="N88" s="63"/>
      <c r="O88" s="63"/>
      <c r="P88" s="64"/>
      <c r="Q88" s="63"/>
      <c r="R88" s="63"/>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70">
        <f t="shared" si="1"/>
        <v>236892.5</v>
      </c>
      <c r="BB88" s="73">
        <f t="shared" si="2"/>
        <v>236892.5</v>
      </c>
      <c r="BC88" s="85" t="str">
        <f t="shared" si="3"/>
        <v>INR  Two Lakh Thirty Six Thousand Eight Hundred &amp; Ninety Two  and Paise Fifty Only</v>
      </c>
      <c r="IA88" s="21">
        <v>11.01</v>
      </c>
      <c r="IB88" s="21" t="s">
        <v>134</v>
      </c>
      <c r="ID88" s="21">
        <v>650</v>
      </c>
      <c r="IE88" s="22" t="s">
        <v>49</v>
      </c>
      <c r="IF88" s="22"/>
      <c r="IG88" s="22"/>
      <c r="IH88" s="22"/>
      <c r="II88" s="22"/>
    </row>
    <row r="89" spans="1:243" s="21" customFormat="1" ht="15.75" customHeight="1">
      <c r="A89" s="54">
        <v>12</v>
      </c>
      <c r="B89" s="34" t="s">
        <v>135</v>
      </c>
      <c r="C89" s="36"/>
      <c r="D89" s="86"/>
      <c r="E89" s="86"/>
      <c r="F89" s="86"/>
      <c r="G89" s="86"/>
      <c r="H89" s="86"/>
      <c r="I89" s="86"/>
      <c r="J89" s="86"/>
      <c r="K89" s="86"/>
      <c r="L89" s="86"/>
      <c r="M89" s="86"/>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IA89" s="21">
        <v>12</v>
      </c>
      <c r="IB89" s="21" t="s">
        <v>135</v>
      </c>
      <c r="IE89" s="22"/>
      <c r="IF89" s="22"/>
      <c r="IG89" s="22"/>
      <c r="IH89" s="22"/>
      <c r="II89" s="22"/>
    </row>
    <row r="90" spans="1:243" s="21" customFormat="1" ht="96.75" customHeight="1">
      <c r="A90" s="54">
        <v>12.01</v>
      </c>
      <c r="B90" s="34" t="s">
        <v>136</v>
      </c>
      <c r="C90" s="36"/>
      <c r="D90" s="86"/>
      <c r="E90" s="86"/>
      <c r="F90" s="86"/>
      <c r="G90" s="86"/>
      <c r="H90" s="86"/>
      <c r="I90" s="86"/>
      <c r="J90" s="86"/>
      <c r="K90" s="86"/>
      <c r="L90" s="86"/>
      <c r="M90" s="86"/>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IA90" s="21">
        <v>12.01</v>
      </c>
      <c r="IB90" s="21" t="s">
        <v>136</v>
      </c>
      <c r="IE90" s="22"/>
      <c r="IF90" s="22"/>
      <c r="IG90" s="22"/>
      <c r="IH90" s="22"/>
      <c r="II90" s="22"/>
    </row>
    <row r="91" spans="1:243" s="21" customFormat="1" ht="33.75" customHeight="1">
      <c r="A91" s="54">
        <v>12.02</v>
      </c>
      <c r="B91" s="34" t="s">
        <v>137</v>
      </c>
      <c r="C91" s="36"/>
      <c r="D91" s="36">
        <v>25</v>
      </c>
      <c r="E91" s="77" t="s">
        <v>49</v>
      </c>
      <c r="F91" s="36">
        <v>266.64</v>
      </c>
      <c r="G91" s="41"/>
      <c r="H91" s="41"/>
      <c r="I91" s="42" t="s">
        <v>37</v>
      </c>
      <c r="J91" s="43">
        <f aca="true" t="shared" si="4" ref="J91:J111">IF(I91="Less(-)",-1,1)</f>
        <v>1</v>
      </c>
      <c r="K91" s="41" t="s">
        <v>38</v>
      </c>
      <c r="L91" s="41" t="s">
        <v>4</v>
      </c>
      <c r="M91" s="44"/>
      <c r="N91" s="63"/>
      <c r="O91" s="63"/>
      <c r="P91" s="64"/>
      <c r="Q91" s="63"/>
      <c r="R91" s="63"/>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70">
        <f aca="true" t="shared" si="5" ref="BA91:BA111">total_amount_ba($B$2,$D$2,D91,F91,J91,K91,M91)</f>
        <v>6666</v>
      </c>
      <c r="BB91" s="73">
        <f aca="true" t="shared" si="6" ref="BB91:BB111">BA91+SUM(N91:AZ91)</f>
        <v>6666</v>
      </c>
      <c r="BC91" s="85" t="str">
        <f aca="true" t="shared" si="7" ref="BC91:BC111">SpellNumber(L91,BB91)</f>
        <v>INR  Six Thousand Six Hundred &amp; Sixty Six  Only</v>
      </c>
      <c r="IA91" s="21">
        <v>12.02</v>
      </c>
      <c r="IB91" s="21" t="s">
        <v>137</v>
      </c>
      <c r="ID91" s="21">
        <v>25</v>
      </c>
      <c r="IE91" s="22" t="s">
        <v>49</v>
      </c>
      <c r="IF91" s="22"/>
      <c r="IG91" s="22"/>
      <c r="IH91" s="22"/>
      <c r="II91" s="22"/>
    </row>
    <row r="92" spans="1:243" s="21" customFormat="1" ht="33.75" customHeight="1">
      <c r="A92" s="54">
        <v>12.03</v>
      </c>
      <c r="B92" s="34" t="s">
        <v>138</v>
      </c>
      <c r="C92" s="36"/>
      <c r="D92" s="36">
        <v>110</v>
      </c>
      <c r="E92" s="77" t="s">
        <v>49</v>
      </c>
      <c r="F92" s="36">
        <v>412.98</v>
      </c>
      <c r="G92" s="41"/>
      <c r="H92" s="41"/>
      <c r="I92" s="42" t="s">
        <v>37</v>
      </c>
      <c r="J92" s="43">
        <f t="shared" si="4"/>
        <v>1</v>
      </c>
      <c r="K92" s="41" t="s">
        <v>38</v>
      </c>
      <c r="L92" s="41" t="s">
        <v>4</v>
      </c>
      <c r="M92" s="44"/>
      <c r="N92" s="63"/>
      <c r="O92" s="63"/>
      <c r="P92" s="64"/>
      <c r="Q92" s="63"/>
      <c r="R92" s="63"/>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70">
        <f t="shared" si="5"/>
        <v>45427.8</v>
      </c>
      <c r="BB92" s="73">
        <f t="shared" si="6"/>
        <v>45427.8</v>
      </c>
      <c r="BC92" s="85" t="str">
        <f t="shared" si="7"/>
        <v>INR  Forty Five Thousand Four Hundred &amp; Twenty Seven  and Paise Eighty Only</v>
      </c>
      <c r="IA92" s="21">
        <v>12.03</v>
      </c>
      <c r="IB92" s="21" t="s">
        <v>138</v>
      </c>
      <c r="ID92" s="21">
        <v>110</v>
      </c>
      <c r="IE92" s="22" t="s">
        <v>49</v>
      </c>
      <c r="IF92" s="22"/>
      <c r="IG92" s="22"/>
      <c r="IH92" s="22"/>
      <c r="II92" s="22"/>
    </row>
    <row r="93" spans="1:243" s="21" customFormat="1" ht="48" customHeight="1">
      <c r="A93" s="54">
        <v>12.04</v>
      </c>
      <c r="B93" s="34" t="s">
        <v>139</v>
      </c>
      <c r="C93" s="36"/>
      <c r="D93" s="36">
        <v>30</v>
      </c>
      <c r="E93" s="77" t="s">
        <v>49</v>
      </c>
      <c r="F93" s="36">
        <v>825.95</v>
      </c>
      <c r="G93" s="41"/>
      <c r="H93" s="41"/>
      <c r="I93" s="42" t="s">
        <v>37</v>
      </c>
      <c r="J93" s="43">
        <f t="shared" si="4"/>
        <v>1</v>
      </c>
      <c r="K93" s="41" t="s">
        <v>38</v>
      </c>
      <c r="L93" s="41" t="s">
        <v>4</v>
      </c>
      <c r="M93" s="44"/>
      <c r="N93" s="63"/>
      <c r="O93" s="63"/>
      <c r="P93" s="64"/>
      <c r="Q93" s="63"/>
      <c r="R93" s="63"/>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70">
        <f t="shared" si="5"/>
        <v>24778.5</v>
      </c>
      <c r="BB93" s="73">
        <f t="shared" si="6"/>
        <v>24778.5</v>
      </c>
      <c r="BC93" s="85" t="str">
        <f t="shared" si="7"/>
        <v>INR  Twenty Four Thousand Seven Hundred &amp; Seventy Eight  and Paise Fifty Only</v>
      </c>
      <c r="IA93" s="21">
        <v>12.04</v>
      </c>
      <c r="IB93" s="21" t="s">
        <v>139</v>
      </c>
      <c r="ID93" s="21">
        <v>30</v>
      </c>
      <c r="IE93" s="22" t="s">
        <v>49</v>
      </c>
      <c r="IF93" s="22"/>
      <c r="IG93" s="22"/>
      <c r="IH93" s="22"/>
      <c r="II93" s="22"/>
    </row>
    <row r="94" spans="1:243" s="21" customFormat="1" ht="18.75" customHeight="1">
      <c r="A94" s="54">
        <v>13</v>
      </c>
      <c r="B94" s="34" t="s">
        <v>69</v>
      </c>
      <c r="C94" s="36"/>
      <c r="D94" s="86"/>
      <c r="E94" s="86"/>
      <c r="F94" s="86"/>
      <c r="G94" s="86"/>
      <c r="H94" s="86"/>
      <c r="I94" s="86"/>
      <c r="J94" s="86"/>
      <c r="K94" s="86"/>
      <c r="L94" s="86"/>
      <c r="M94" s="86"/>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IA94" s="21">
        <v>13</v>
      </c>
      <c r="IB94" s="37" t="s">
        <v>69</v>
      </c>
      <c r="IE94" s="22"/>
      <c r="IF94" s="22"/>
      <c r="IG94" s="22"/>
      <c r="IH94" s="22"/>
      <c r="II94" s="22"/>
    </row>
    <row r="95" spans="1:243" s="21" customFormat="1" ht="78.75" customHeight="1">
      <c r="A95" s="54">
        <v>13.01</v>
      </c>
      <c r="B95" s="34" t="s">
        <v>70</v>
      </c>
      <c r="C95" s="36"/>
      <c r="D95" s="36">
        <v>0.5</v>
      </c>
      <c r="E95" s="77" t="s">
        <v>71</v>
      </c>
      <c r="F95" s="36">
        <v>4480.58</v>
      </c>
      <c r="G95" s="41"/>
      <c r="H95" s="41"/>
      <c r="I95" s="42" t="s">
        <v>37</v>
      </c>
      <c r="J95" s="43">
        <f t="shared" si="4"/>
        <v>1</v>
      </c>
      <c r="K95" s="41" t="s">
        <v>38</v>
      </c>
      <c r="L95" s="41" t="s">
        <v>4</v>
      </c>
      <c r="M95" s="44"/>
      <c r="N95" s="63"/>
      <c r="O95" s="63"/>
      <c r="P95" s="64"/>
      <c r="Q95" s="63"/>
      <c r="R95" s="63"/>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70">
        <f t="shared" si="5"/>
        <v>2240.29</v>
      </c>
      <c r="BB95" s="73">
        <f t="shared" si="6"/>
        <v>2240.29</v>
      </c>
      <c r="BC95" s="85" t="str">
        <f t="shared" si="7"/>
        <v>INR  Two Thousand Two Hundred &amp; Forty  and Paise Twenty Nine Only</v>
      </c>
      <c r="IA95" s="21">
        <v>13.01</v>
      </c>
      <c r="IB95" s="37" t="s">
        <v>70</v>
      </c>
      <c r="ID95" s="21">
        <v>0.5</v>
      </c>
      <c r="IE95" s="22" t="s">
        <v>71</v>
      </c>
      <c r="IF95" s="22"/>
      <c r="IG95" s="22"/>
      <c r="IH95" s="22"/>
      <c r="II95" s="22"/>
    </row>
    <row r="96" spans="1:243" s="21" customFormat="1" ht="31.5" customHeight="1">
      <c r="A96" s="54">
        <v>13.02</v>
      </c>
      <c r="B96" s="34" t="s">
        <v>140</v>
      </c>
      <c r="C96" s="36"/>
      <c r="D96" s="36">
        <v>12</v>
      </c>
      <c r="E96" s="77" t="s">
        <v>71</v>
      </c>
      <c r="F96" s="36">
        <v>1125.82</v>
      </c>
      <c r="G96" s="41"/>
      <c r="H96" s="41"/>
      <c r="I96" s="42" t="s">
        <v>37</v>
      </c>
      <c r="J96" s="43">
        <f t="shared" si="4"/>
        <v>1</v>
      </c>
      <c r="K96" s="41" t="s">
        <v>38</v>
      </c>
      <c r="L96" s="41" t="s">
        <v>4</v>
      </c>
      <c r="M96" s="44"/>
      <c r="N96" s="63"/>
      <c r="O96" s="63"/>
      <c r="P96" s="64"/>
      <c r="Q96" s="63"/>
      <c r="R96" s="63"/>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70">
        <f t="shared" si="5"/>
        <v>13509.84</v>
      </c>
      <c r="BB96" s="73">
        <f t="shared" si="6"/>
        <v>13509.84</v>
      </c>
      <c r="BC96" s="72" t="str">
        <f t="shared" si="7"/>
        <v>INR  Thirteen Thousand Five Hundred &amp; Nine  and Paise Eighty Four Only</v>
      </c>
      <c r="IA96" s="21">
        <v>13.02</v>
      </c>
      <c r="IB96" s="37" t="s">
        <v>140</v>
      </c>
      <c r="ID96" s="21">
        <v>12</v>
      </c>
      <c r="IE96" s="22" t="s">
        <v>71</v>
      </c>
      <c r="IF96" s="22"/>
      <c r="IG96" s="22"/>
      <c r="IH96" s="22"/>
      <c r="II96" s="22"/>
    </row>
    <row r="97" spans="1:243" s="21" customFormat="1" ht="49.5" customHeight="1">
      <c r="A97" s="54">
        <v>13.03</v>
      </c>
      <c r="B97" s="34" t="s">
        <v>141</v>
      </c>
      <c r="C97" s="36"/>
      <c r="D97" s="36">
        <v>16</v>
      </c>
      <c r="E97" s="77" t="s">
        <v>71</v>
      </c>
      <c r="F97" s="36">
        <v>58.66</v>
      </c>
      <c r="G97" s="41"/>
      <c r="H97" s="41"/>
      <c r="I97" s="42" t="s">
        <v>37</v>
      </c>
      <c r="J97" s="43">
        <f t="shared" si="4"/>
        <v>1</v>
      </c>
      <c r="K97" s="41" t="s">
        <v>38</v>
      </c>
      <c r="L97" s="41" t="s">
        <v>4</v>
      </c>
      <c r="M97" s="44"/>
      <c r="N97" s="63"/>
      <c r="O97" s="63"/>
      <c r="P97" s="64"/>
      <c r="Q97" s="63"/>
      <c r="R97" s="63"/>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70">
        <f t="shared" si="5"/>
        <v>938.56</v>
      </c>
      <c r="BB97" s="73">
        <f t="shared" si="6"/>
        <v>938.56</v>
      </c>
      <c r="BC97" s="85" t="str">
        <f t="shared" si="7"/>
        <v>INR  Nine Hundred &amp; Thirty Eight  and Paise Fifty Six Only</v>
      </c>
      <c r="IA97" s="21">
        <v>13.03</v>
      </c>
      <c r="IB97" s="37" t="s">
        <v>141</v>
      </c>
      <c r="ID97" s="21">
        <v>16</v>
      </c>
      <c r="IE97" s="22" t="s">
        <v>71</v>
      </c>
      <c r="IF97" s="22"/>
      <c r="IG97" s="22"/>
      <c r="IH97" s="22"/>
      <c r="II97" s="22"/>
    </row>
    <row r="98" spans="1:243" s="21" customFormat="1" ht="47.25" customHeight="1">
      <c r="A98" s="54">
        <v>13.04</v>
      </c>
      <c r="B98" s="34" t="s">
        <v>142</v>
      </c>
      <c r="C98" s="36"/>
      <c r="D98" s="36">
        <v>2</v>
      </c>
      <c r="E98" s="77" t="s">
        <v>158</v>
      </c>
      <c r="F98" s="36">
        <v>566.29</v>
      </c>
      <c r="G98" s="41"/>
      <c r="H98" s="41"/>
      <c r="I98" s="42" t="s">
        <v>37</v>
      </c>
      <c r="J98" s="43">
        <f t="shared" si="4"/>
        <v>1</v>
      </c>
      <c r="K98" s="41" t="s">
        <v>38</v>
      </c>
      <c r="L98" s="41" t="s">
        <v>4</v>
      </c>
      <c r="M98" s="44"/>
      <c r="N98" s="63"/>
      <c r="O98" s="63"/>
      <c r="P98" s="64"/>
      <c r="Q98" s="63"/>
      <c r="R98" s="63"/>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70">
        <f t="shared" si="5"/>
        <v>1132.58</v>
      </c>
      <c r="BB98" s="73">
        <f t="shared" si="6"/>
        <v>1132.58</v>
      </c>
      <c r="BC98" s="85" t="str">
        <f t="shared" si="7"/>
        <v>INR  One Thousand One Hundred &amp; Thirty Two  and Paise Fifty Eight Only</v>
      </c>
      <c r="IA98" s="21">
        <v>13.04</v>
      </c>
      <c r="IB98" s="37" t="s">
        <v>142</v>
      </c>
      <c r="ID98" s="21">
        <v>2</v>
      </c>
      <c r="IE98" s="22" t="s">
        <v>158</v>
      </c>
      <c r="IF98" s="22"/>
      <c r="IG98" s="22"/>
      <c r="IH98" s="22"/>
      <c r="II98" s="22"/>
    </row>
    <row r="99" spans="1:243" s="21" customFormat="1" ht="96" customHeight="1">
      <c r="A99" s="54">
        <v>13.05</v>
      </c>
      <c r="B99" s="34" t="s">
        <v>143</v>
      </c>
      <c r="C99" s="36"/>
      <c r="D99" s="36">
        <v>12</v>
      </c>
      <c r="E99" s="77" t="s">
        <v>71</v>
      </c>
      <c r="F99" s="36">
        <v>4983.78</v>
      </c>
      <c r="G99" s="41"/>
      <c r="H99" s="41"/>
      <c r="I99" s="42" t="s">
        <v>37</v>
      </c>
      <c r="J99" s="43">
        <f t="shared" si="4"/>
        <v>1</v>
      </c>
      <c r="K99" s="41" t="s">
        <v>38</v>
      </c>
      <c r="L99" s="41" t="s">
        <v>4</v>
      </c>
      <c r="M99" s="44"/>
      <c r="N99" s="63"/>
      <c r="O99" s="63"/>
      <c r="P99" s="64"/>
      <c r="Q99" s="63"/>
      <c r="R99" s="63"/>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70">
        <f t="shared" si="5"/>
        <v>59805.36</v>
      </c>
      <c r="BB99" s="73">
        <f t="shared" si="6"/>
        <v>59805.36</v>
      </c>
      <c r="BC99" s="85" t="str">
        <f t="shared" si="7"/>
        <v>INR  Fifty Nine Thousand Eight Hundred &amp; Five  and Paise Thirty Six Only</v>
      </c>
      <c r="IA99" s="21">
        <v>13.05</v>
      </c>
      <c r="IB99" s="37" t="s">
        <v>143</v>
      </c>
      <c r="ID99" s="21">
        <v>12</v>
      </c>
      <c r="IE99" s="22" t="s">
        <v>71</v>
      </c>
      <c r="IF99" s="22"/>
      <c r="IG99" s="22"/>
      <c r="IH99" s="22"/>
      <c r="II99" s="22"/>
    </row>
    <row r="100" spans="1:243" s="21" customFormat="1" ht="70.5" customHeight="1">
      <c r="A100" s="54">
        <v>13.06</v>
      </c>
      <c r="B100" s="34" t="s">
        <v>144</v>
      </c>
      <c r="C100" s="36"/>
      <c r="D100" s="36">
        <v>4</v>
      </c>
      <c r="E100" s="77" t="s">
        <v>71</v>
      </c>
      <c r="F100" s="36">
        <v>3404.65</v>
      </c>
      <c r="G100" s="41"/>
      <c r="H100" s="41"/>
      <c r="I100" s="42" t="s">
        <v>37</v>
      </c>
      <c r="J100" s="43">
        <f t="shared" si="4"/>
        <v>1</v>
      </c>
      <c r="K100" s="41" t="s">
        <v>38</v>
      </c>
      <c r="L100" s="41" t="s">
        <v>4</v>
      </c>
      <c r="M100" s="44"/>
      <c r="N100" s="63"/>
      <c r="O100" s="63"/>
      <c r="P100" s="64"/>
      <c r="Q100" s="63"/>
      <c r="R100" s="63"/>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70">
        <f t="shared" si="5"/>
        <v>13618.6</v>
      </c>
      <c r="BB100" s="73">
        <f t="shared" si="6"/>
        <v>13618.6</v>
      </c>
      <c r="BC100" s="85" t="str">
        <f t="shared" si="7"/>
        <v>INR  Thirteen Thousand Six Hundred &amp; Eighteen  and Paise Sixty Only</v>
      </c>
      <c r="IA100" s="21">
        <v>13.06</v>
      </c>
      <c r="IB100" s="37" t="s">
        <v>144</v>
      </c>
      <c r="ID100" s="21">
        <v>4</v>
      </c>
      <c r="IE100" s="22" t="s">
        <v>71</v>
      </c>
      <c r="IF100" s="22"/>
      <c r="IG100" s="22"/>
      <c r="IH100" s="22"/>
      <c r="II100" s="22"/>
    </row>
    <row r="101" spans="1:243" s="21" customFormat="1" ht="33.75" customHeight="1">
      <c r="A101" s="54">
        <v>13.07</v>
      </c>
      <c r="B101" s="34" t="s">
        <v>145</v>
      </c>
      <c r="C101" s="36"/>
      <c r="D101" s="36">
        <v>16</v>
      </c>
      <c r="E101" s="77" t="s">
        <v>71</v>
      </c>
      <c r="F101" s="36">
        <v>187.14</v>
      </c>
      <c r="G101" s="41"/>
      <c r="H101" s="41"/>
      <c r="I101" s="42" t="s">
        <v>37</v>
      </c>
      <c r="J101" s="43">
        <f t="shared" si="4"/>
        <v>1</v>
      </c>
      <c r="K101" s="41" t="s">
        <v>38</v>
      </c>
      <c r="L101" s="41" t="s">
        <v>4</v>
      </c>
      <c r="M101" s="44"/>
      <c r="N101" s="63"/>
      <c r="O101" s="63"/>
      <c r="P101" s="64"/>
      <c r="Q101" s="63"/>
      <c r="R101" s="63"/>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70">
        <f t="shared" si="5"/>
        <v>2994.24</v>
      </c>
      <c r="BB101" s="73">
        <f t="shared" si="6"/>
        <v>2994.24</v>
      </c>
      <c r="BC101" s="85" t="str">
        <f t="shared" si="7"/>
        <v>INR  Two Thousand Nine Hundred &amp; Ninety Four  and Paise Twenty Four Only</v>
      </c>
      <c r="IA101" s="21">
        <v>13.07</v>
      </c>
      <c r="IB101" s="37" t="s">
        <v>145</v>
      </c>
      <c r="ID101" s="21">
        <v>16</v>
      </c>
      <c r="IE101" s="22" t="s">
        <v>71</v>
      </c>
      <c r="IF101" s="22"/>
      <c r="IG101" s="22"/>
      <c r="IH101" s="22"/>
      <c r="II101" s="22"/>
    </row>
    <row r="102" spans="1:243" s="21" customFormat="1" ht="143.25" customHeight="1">
      <c r="A102" s="54">
        <v>13.08</v>
      </c>
      <c r="B102" s="34" t="s">
        <v>146</v>
      </c>
      <c r="C102" s="36"/>
      <c r="D102" s="36">
        <v>4.5</v>
      </c>
      <c r="E102" s="77" t="s">
        <v>158</v>
      </c>
      <c r="F102" s="36">
        <v>3042.13</v>
      </c>
      <c r="G102" s="41"/>
      <c r="H102" s="41"/>
      <c r="I102" s="42" t="s">
        <v>37</v>
      </c>
      <c r="J102" s="43">
        <f t="shared" si="4"/>
        <v>1</v>
      </c>
      <c r="K102" s="41" t="s">
        <v>38</v>
      </c>
      <c r="L102" s="41" t="s">
        <v>4</v>
      </c>
      <c r="M102" s="44"/>
      <c r="N102" s="63"/>
      <c r="O102" s="63"/>
      <c r="P102" s="64"/>
      <c r="Q102" s="63"/>
      <c r="R102" s="63"/>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70">
        <f t="shared" si="5"/>
        <v>13689.59</v>
      </c>
      <c r="BB102" s="73">
        <f t="shared" si="6"/>
        <v>13689.59</v>
      </c>
      <c r="BC102" s="85" t="str">
        <f t="shared" si="7"/>
        <v>INR  Thirteen Thousand Six Hundred &amp; Eighty Nine  and Paise Fifty Nine Only</v>
      </c>
      <c r="IA102" s="21">
        <v>13.08</v>
      </c>
      <c r="IB102" s="37" t="s">
        <v>146</v>
      </c>
      <c r="ID102" s="21">
        <v>4.5</v>
      </c>
      <c r="IE102" s="22" t="s">
        <v>158</v>
      </c>
      <c r="IF102" s="22"/>
      <c r="IG102" s="22"/>
      <c r="IH102" s="22"/>
      <c r="II102" s="22"/>
    </row>
    <row r="103" spans="1:243" s="21" customFormat="1" ht="33.75" customHeight="1">
      <c r="A103" s="54">
        <v>13.09</v>
      </c>
      <c r="B103" s="34" t="s">
        <v>147</v>
      </c>
      <c r="C103" s="36"/>
      <c r="D103" s="36">
        <v>16</v>
      </c>
      <c r="E103" s="77" t="s">
        <v>71</v>
      </c>
      <c r="F103" s="36">
        <v>29.33</v>
      </c>
      <c r="G103" s="41"/>
      <c r="H103" s="41"/>
      <c r="I103" s="42" t="s">
        <v>37</v>
      </c>
      <c r="J103" s="43">
        <f t="shared" si="4"/>
        <v>1</v>
      </c>
      <c r="K103" s="41" t="s">
        <v>38</v>
      </c>
      <c r="L103" s="41" t="s">
        <v>4</v>
      </c>
      <c r="M103" s="44"/>
      <c r="N103" s="63"/>
      <c r="O103" s="63"/>
      <c r="P103" s="64"/>
      <c r="Q103" s="63"/>
      <c r="R103" s="63"/>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70">
        <f t="shared" si="5"/>
        <v>469.28</v>
      </c>
      <c r="BB103" s="73">
        <f t="shared" si="6"/>
        <v>469.28</v>
      </c>
      <c r="BC103" s="85" t="str">
        <f t="shared" si="7"/>
        <v>INR  Four Hundred &amp; Sixty Nine  and Paise Twenty Eight Only</v>
      </c>
      <c r="IA103" s="21">
        <v>13.09</v>
      </c>
      <c r="IB103" s="37" t="s">
        <v>147</v>
      </c>
      <c r="ID103" s="21">
        <v>16</v>
      </c>
      <c r="IE103" s="22" t="s">
        <v>71</v>
      </c>
      <c r="IF103" s="22"/>
      <c r="IG103" s="22"/>
      <c r="IH103" s="22"/>
      <c r="II103" s="22"/>
    </row>
    <row r="104" spans="1:243" s="21" customFormat="1" ht="48.75" customHeight="1">
      <c r="A104" s="69">
        <v>13.1</v>
      </c>
      <c r="B104" s="34" t="s">
        <v>148</v>
      </c>
      <c r="C104" s="36"/>
      <c r="D104" s="36">
        <v>2</v>
      </c>
      <c r="E104" s="77" t="s">
        <v>71</v>
      </c>
      <c r="F104" s="36">
        <v>422.32</v>
      </c>
      <c r="G104" s="41"/>
      <c r="H104" s="41"/>
      <c r="I104" s="42" t="s">
        <v>37</v>
      </c>
      <c r="J104" s="43">
        <f t="shared" si="4"/>
        <v>1</v>
      </c>
      <c r="K104" s="41" t="s">
        <v>38</v>
      </c>
      <c r="L104" s="41" t="s">
        <v>4</v>
      </c>
      <c r="M104" s="44"/>
      <c r="N104" s="63"/>
      <c r="O104" s="63"/>
      <c r="P104" s="64"/>
      <c r="Q104" s="63"/>
      <c r="R104" s="63"/>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70">
        <f t="shared" si="5"/>
        <v>844.64</v>
      </c>
      <c r="BB104" s="73">
        <f t="shared" si="6"/>
        <v>844.64</v>
      </c>
      <c r="BC104" s="85" t="str">
        <f t="shared" si="7"/>
        <v>INR  Eight Hundred &amp; Forty Four  and Paise Sixty Four Only</v>
      </c>
      <c r="IA104" s="21">
        <v>13.1</v>
      </c>
      <c r="IB104" s="37" t="s">
        <v>148</v>
      </c>
      <c r="ID104" s="21">
        <v>2</v>
      </c>
      <c r="IE104" s="22" t="s">
        <v>71</v>
      </c>
      <c r="IF104" s="22"/>
      <c r="IG104" s="22"/>
      <c r="IH104" s="22"/>
      <c r="II104" s="22"/>
    </row>
    <row r="105" spans="1:243" s="21" customFormat="1" ht="48.75" customHeight="1">
      <c r="A105" s="54">
        <v>13.11</v>
      </c>
      <c r="B105" s="34" t="s">
        <v>149</v>
      </c>
      <c r="C105" s="36"/>
      <c r="D105" s="36">
        <v>16</v>
      </c>
      <c r="E105" s="77" t="s">
        <v>71</v>
      </c>
      <c r="F105" s="36">
        <v>39.46</v>
      </c>
      <c r="G105" s="41"/>
      <c r="H105" s="41"/>
      <c r="I105" s="42" t="s">
        <v>37</v>
      </c>
      <c r="J105" s="43">
        <f t="shared" si="4"/>
        <v>1</v>
      </c>
      <c r="K105" s="41" t="s">
        <v>38</v>
      </c>
      <c r="L105" s="41" t="s">
        <v>4</v>
      </c>
      <c r="M105" s="44"/>
      <c r="N105" s="63"/>
      <c r="O105" s="63"/>
      <c r="P105" s="64"/>
      <c r="Q105" s="63"/>
      <c r="R105" s="63"/>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70">
        <f t="shared" si="5"/>
        <v>631.36</v>
      </c>
      <c r="BB105" s="73">
        <f t="shared" si="6"/>
        <v>631.36</v>
      </c>
      <c r="BC105" s="85" t="str">
        <f t="shared" si="7"/>
        <v>INR  Six Hundred &amp; Thirty One  and Paise Thirty Six Only</v>
      </c>
      <c r="IA105" s="21">
        <v>13.11</v>
      </c>
      <c r="IB105" s="37" t="s">
        <v>149</v>
      </c>
      <c r="ID105" s="21">
        <v>16</v>
      </c>
      <c r="IE105" s="22" t="s">
        <v>71</v>
      </c>
      <c r="IF105" s="22"/>
      <c r="IG105" s="22"/>
      <c r="IH105" s="22"/>
      <c r="II105" s="22"/>
    </row>
    <row r="106" spans="1:243" s="21" customFormat="1" ht="113.25" customHeight="1">
      <c r="A106" s="54">
        <v>13.12</v>
      </c>
      <c r="B106" s="34" t="s">
        <v>150</v>
      </c>
      <c r="C106" s="36"/>
      <c r="D106" s="36">
        <v>400</v>
      </c>
      <c r="E106" s="77" t="s">
        <v>158</v>
      </c>
      <c r="F106" s="36">
        <v>66.29</v>
      </c>
      <c r="G106" s="41"/>
      <c r="H106" s="41"/>
      <c r="I106" s="42" t="s">
        <v>37</v>
      </c>
      <c r="J106" s="43">
        <f t="shared" si="4"/>
        <v>1</v>
      </c>
      <c r="K106" s="41" t="s">
        <v>38</v>
      </c>
      <c r="L106" s="41" t="s">
        <v>4</v>
      </c>
      <c r="M106" s="44"/>
      <c r="N106" s="63"/>
      <c r="O106" s="63"/>
      <c r="P106" s="64"/>
      <c r="Q106" s="63"/>
      <c r="R106" s="63"/>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70">
        <f t="shared" si="5"/>
        <v>26516</v>
      </c>
      <c r="BB106" s="73">
        <f t="shared" si="6"/>
        <v>26516</v>
      </c>
      <c r="BC106" s="85" t="str">
        <f t="shared" si="7"/>
        <v>INR  Twenty Six Thousand Five Hundred &amp; Sixteen  Only</v>
      </c>
      <c r="IA106" s="21">
        <v>13.12</v>
      </c>
      <c r="IB106" s="37" t="s">
        <v>150</v>
      </c>
      <c r="ID106" s="21">
        <v>400</v>
      </c>
      <c r="IE106" s="22" t="s">
        <v>158</v>
      </c>
      <c r="IF106" s="22"/>
      <c r="IG106" s="22"/>
      <c r="IH106" s="22"/>
      <c r="II106" s="22"/>
    </row>
    <row r="107" spans="1:243" s="21" customFormat="1" ht="33.75" customHeight="1">
      <c r="A107" s="54">
        <v>13.13</v>
      </c>
      <c r="B107" s="34" t="s">
        <v>151</v>
      </c>
      <c r="C107" s="36"/>
      <c r="D107" s="36">
        <v>4</v>
      </c>
      <c r="E107" s="77" t="s">
        <v>71</v>
      </c>
      <c r="F107" s="36">
        <v>1252.96</v>
      </c>
      <c r="G107" s="41"/>
      <c r="H107" s="41"/>
      <c r="I107" s="42" t="s">
        <v>37</v>
      </c>
      <c r="J107" s="43">
        <f t="shared" si="4"/>
        <v>1</v>
      </c>
      <c r="K107" s="41" t="s">
        <v>38</v>
      </c>
      <c r="L107" s="41" t="s">
        <v>4</v>
      </c>
      <c r="M107" s="44"/>
      <c r="N107" s="63"/>
      <c r="O107" s="63"/>
      <c r="P107" s="64"/>
      <c r="Q107" s="63"/>
      <c r="R107" s="63"/>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70">
        <f t="shared" si="5"/>
        <v>5011.84</v>
      </c>
      <c r="BB107" s="73">
        <f t="shared" si="6"/>
        <v>5011.84</v>
      </c>
      <c r="BC107" s="85" t="str">
        <f t="shared" si="7"/>
        <v>INR  Five Thousand  &amp;Eleven  and Paise Eighty Four Only</v>
      </c>
      <c r="IA107" s="21">
        <v>13.13</v>
      </c>
      <c r="IB107" s="37" t="s">
        <v>151</v>
      </c>
      <c r="ID107" s="21">
        <v>4</v>
      </c>
      <c r="IE107" s="22" t="s">
        <v>71</v>
      </c>
      <c r="IF107" s="22"/>
      <c r="IG107" s="22"/>
      <c r="IH107" s="22"/>
      <c r="II107" s="22"/>
    </row>
    <row r="108" spans="1:243" s="21" customFormat="1" ht="50.25" customHeight="1">
      <c r="A108" s="54">
        <v>13.14</v>
      </c>
      <c r="B108" s="34" t="s">
        <v>152</v>
      </c>
      <c r="C108" s="36"/>
      <c r="D108" s="36">
        <v>4</v>
      </c>
      <c r="E108" s="77" t="s">
        <v>71</v>
      </c>
      <c r="F108" s="36">
        <v>2220.08</v>
      </c>
      <c r="G108" s="41"/>
      <c r="H108" s="41"/>
      <c r="I108" s="42" t="s">
        <v>37</v>
      </c>
      <c r="J108" s="43">
        <f t="shared" si="4"/>
        <v>1</v>
      </c>
      <c r="K108" s="41" t="s">
        <v>38</v>
      </c>
      <c r="L108" s="41" t="s">
        <v>4</v>
      </c>
      <c r="M108" s="44"/>
      <c r="N108" s="63"/>
      <c r="O108" s="63"/>
      <c r="P108" s="64"/>
      <c r="Q108" s="63"/>
      <c r="R108" s="63"/>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70">
        <f t="shared" si="5"/>
        <v>8880.32</v>
      </c>
      <c r="BB108" s="73">
        <f t="shared" si="6"/>
        <v>8880.32</v>
      </c>
      <c r="BC108" s="85" t="str">
        <f t="shared" si="7"/>
        <v>INR  Eight Thousand Eight Hundred &amp; Eighty  and Paise Thirty Two Only</v>
      </c>
      <c r="IA108" s="21">
        <v>13.14</v>
      </c>
      <c r="IB108" s="37" t="s">
        <v>152</v>
      </c>
      <c r="ID108" s="21">
        <v>4</v>
      </c>
      <c r="IE108" s="22" t="s">
        <v>71</v>
      </c>
      <c r="IF108" s="22"/>
      <c r="IG108" s="22"/>
      <c r="IH108" s="22"/>
      <c r="II108" s="22"/>
    </row>
    <row r="109" spans="1:243" s="21" customFormat="1" ht="33.75" customHeight="1">
      <c r="A109" s="54">
        <v>13.15</v>
      </c>
      <c r="B109" s="34" t="s">
        <v>153</v>
      </c>
      <c r="C109" s="36"/>
      <c r="D109" s="36">
        <v>16</v>
      </c>
      <c r="E109" s="77" t="s">
        <v>71</v>
      </c>
      <c r="F109" s="36">
        <v>289.35</v>
      </c>
      <c r="G109" s="41"/>
      <c r="H109" s="41"/>
      <c r="I109" s="42" t="s">
        <v>37</v>
      </c>
      <c r="J109" s="43">
        <f t="shared" si="4"/>
        <v>1</v>
      </c>
      <c r="K109" s="41" t="s">
        <v>38</v>
      </c>
      <c r="L109" s="41" t="s">
        <v>4</v>
      </c>
      <c r="M109" s="44"/>
      <c r="N109" s="63"/>
      <c r="O109" s="63"/>
      <c r="P109" s="64"/>
      <c r="Q109" s="63"/>
      <c r="R109" s="63"/>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70">
        <f t="shared" si="5"/>
        <v>4629.6</v>
      </c>
      <c r="BB109" s="73">
        <f t="shared" si="6"/>
        <v>4629.6</v>
      </c>
      <c r="BC109" s="85" t="str">
        <f t="shared" si="7"/>
        <v>INR  Four Thousand Six Hundred &amp; Twenty Nine  and Paise Sixty Only</v>
      </c>
      <c r="IA109" s="21">
        <v>13.15</v>
      </c>
      <c r="IB109" s="37" t="s">
        <v>153</v>
      </c>
      <c r="ID109" s="21">
        <v>16</v>
      </c>
      <c r="IE109" s="22" t="s">
        <v>71</v>
      </c>
      <c r="IF109" s="22"/>
      <c r="IG109" s="22"/>
      <c r="IH109" s="22"/>
      <c r="II109" s="22"/>
    </row>
    <row r="110" spans="1:243" s="21" customFormat="1" ht="309" customHeight="1">
      <c r="A110" s="54">
        <v>13.16</v>
      </c>
      <c r="B110" s="34" t="s">
        <v>154</v>
      </c>
      <c r="C110" s="36"/>
      <c r="D110" s="36">
        <v>2</v>
      </c>
      <c r="E110" s="77" t="s">
        <v>158</v>
      </c>
      <c r="F110" s="36">
        <v>450.11</v>
      </c>
      <c r="G110" s="41"/>
      <c r="H110" s="41"/>
      <c r="I110" s="42" t="s">
        <v>37</v>
      </c>
      <c r="J110" s="43">
        <f t="shared" si="4"/>
        <v>1</v>
      </c>
      <c r="K110" s="41" t="s">
        <v>38</v>
      </c>
      <c r="L110" s="41" t="s">
        <v>4</v>
      </c>
      <c r="M110" s="44"/>
      <c r="N110" s="63"/>
      <c r="O110" s="63"/>
      <c r="P110" s="64"/>
      <c r="Q110" s="63"/>
      <c r="R110" s="63"/>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70">
        <f t="shared" si="5"/>
        <v>900.22</v>
      </c>
      <c r="BB110" s="73">
        <f t="shared" si="6"/>
        <v>900.22</v>
      </c>
      <c r="BC110" s="85" t="str">
        <f t="shared" si="7"/>
        <v>INR  Nine Hundred    and Paise Twenty Two Only</v>
      </c>
      <c r="IA110" s="21">
        <v>13.16</v>
      </c>
      <c r="IB110" s="37" t="s">
        <v>154</v>
      </c>
      <c r="ID110" s="21">
        <v>2</v>
      </c>
      <c r="IE110" s="22" t="s">
        <v>158</v>
      </c>
      <c r="IF110" s="22"/>
      <c r="IG110" s="22"/>
      <c r="IH110" s="22"/>
      <c r="II110" s="22"/>
    </row>
    <row r="111" spans="1:243" s="21" customFormat="1" ht="70.5" customHeight="1">
      <c r="A111" s="33">
        <v>13.17</v>
      </c>
      <c r="B111" s="34" t="s">
        <v>155</v>
      </c>
      <c r="C111" s="36"/>
      <c r="D111" s="36">
        <v>104</v>
      </c>
      <c r="E111" s="77" t="s">
        <v>53</v>
      </c>
      <c r="F111" s="36">
        <v>671.64</v>
      </c>
      <c r="G111" s="41"/>
      <c r="H111" s="41"/>
      <c r="I111" s="42" t="s">
        <v>37</v>
      </c>
      <c r="J111" s="43">
        <f t="shared" si="4"/>
        <v>1</v>
      </c>
      <c r="K111" s="41" t="s">
        <v>38</v>
      </c>
      <c r="L111" s="41" t="s">
        <v>4</v>
      </c>
      <c r="M111" s="44"/>
      <c r="N111" s="63"/>
      <c r="O111" s="63"/>
      <c r="P111" s="64"/>
      <c r="Q111" s="63"/>
      <c r="R111" s="63"/>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70">
        <f t="shared" si="5"/>
        <v>69850.56</v>
      </c>
      <c r="BB111" s="73">
        <f t="shared" si="6"/>
        <v>69850.56</v>
      </c>
      <c r="BC111" s="85" t="str">
        <f t="shared" si="7"/>
        <v>INR  Sixty Nine Thousand Eight Hundred &amp; Fifty  and Paise Fifty Six Only</v>
      </c>
      <c r="IA111" s="21">
        <v>13.17</v>
      </c>
      <c r="IB111" s="37" t="s">
        <v>155</v>
      </c>
      <c r="ID111" s="21">
        <v>104</v>
      </c>
      <c r="IE111" s="22" t="s">
        <v>53</v>
      </c>
      <c r="IF111" s="22"/>
      <c r="IG111" s="22"/>
      <c r="IH111" s="22"/>
      <c r="II111" s="22"/>
    </row>
    <row r="112" spans="1:55" ht="57">
      <c r="A112" s="52" t="s">
        <v>41</v>
      </c>
      <c r="B112" s="53"/>
      <c r="C112" s="60"/>
      <c r="D112" s="81"/>
      <c r="E112" s="81"/>
      <c r="F112" s="81"/>
      <c r="G112" s="38"/>
      <c r="H112" s="61"/>
      <c r="I112" s="61"/>
      <c r="J112" s="61"/>
      <c r="K112" s="61"/>
      <c r="L112" s="62"/>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84">
        <f>SUM(BA13:BA111)</f>
        <v>1824814.21</v>
      </c>
      <c r="BB112" s="84">
        <f>SUM(BB13:BB111)</f>
        <v>1824814.21</v>
      </c>
      <c r="BC112" s="85" t="str">
        <f>SpellNumber($E$2,BB112)</f>
        <v>INR  Eighteen Lakh Twenty Four Thousand Eight Hundred &amp; Fourteen  and Paise Twenty One Only</v>
      </c>
    </row>
    <row r="113" spans="1:55" ht="45" customHeight="1">
      <c r="A113" s="24" t="s">
        <v>42</v>
      </c>
      <c r="B113" s="25"/>
      <c r="C113" s="26"/>
      <c r="D113" s="78"/>
      <c r="E113" s="79" t="s">
        <v>50</v>
      </c>
      <c r="F113" s="80"/>
      <c r="G113" s="27"/>
      <c r="H113" s="28"/>
      <c r="I113" s="28"/>
      <c r="J113" s="28"/>
      <c r="K113" s="29"/>
      <c r="L113" s="30"/>
      <c r="M113" s="31"/>
      <c r="N113" s="32"/>
      <c r="O113" s="21"/>
      <c r="P113" s="21"/>
      <c r="Q113" s="21"/>
      <c r="R113" s="21"/>
      <c r="S113" s="21"/>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82">
        <f>IF(ISBLANK(F113),0,IF(E113="Excess (+)",ROUND(BA112+(BA112*F113),2),IF(E113="Less (-)",ROUND(BA112+(BA112*F113*(-1)),2),IF(E113="At Par",BA112,0))))</f>
        <v>0</v>
      </c>
      <c r="BB113" s="83">
        <f>ROUND(BA113,0)</f>
        <v>0</v>
      </c>
      <c r="BC113" s="85" t="str">
        <f>SpellNumber($E$2,BB113)</f>
        <v>INR Zero Only</v>
      </c>
    </row>
    <row r="114" spans="1:55" ht="33" customHeight="1">
      <c r="A114" s="23" t="s">
        <v>43</v>
      </c>
      <c r="B114" s="23"/>
      <c r="C114" s="91" t="str">
        <f>SpellNumber($E$2,BB113)</f>
        <v>INR Zero Only</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row>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3" ht="15"/>
    <row r="334" ht="15"/>
    <row r="335" ht="15"/>
    <row r="336" ht="15"/>
    <row r="337" ht="15"/>
    <row r="338" ht="15"/>
    <row r="339" ht="15"/>
    <row r="340" ht="15"/>
    <row r="341" ht="15"/>
    <row r="342"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3" ht="15"/>
    <row r="394" ht="15"/>
    <row r="395" ht="15"/>
    <row r="396" ht="15"/>
    <row r="397" ht="15"/>
    <row r="398" ht="15"/>
    <row r="399" ht="15"/>
    <row r="400" ht="15"/>
    <row r="401" ht="15"/>
    <row r="402" ht="15"/>
    <row r="403" ht="15"/>
    <row r="404" ht="15"/>
    <row r="405" ht="15"/>
    <row r="406" ht="15"/>
    <row r="407" ht="15"/>
    <row r="408" ht="15"/>
    <row r="410" ht="15"/>
    <row r="411" ht="15"/>
    <row r="412" ht="15"/>
    <row r="413" ht="15"/>
    <row r="414" ht="15"/>
    <row r="415" ht="15"/>
    <row r="416" ht="15"/>
    <row r="417" ht="15"/>
    <row r="418" ht="15"/>
    <row r="419" ht="15"/>
    <row r="420" ht="15"/>
    <row r="421" ht="15"/>
    <row r="423" ht="15"/>
    <row r="424" ht="15"/>
    <row r="425" ht="15"/>
    <row r="426" ht="15"/>
    <row r="427" ht="15"/>
    <row r="429" ht="15"/>
    <row r="430" ht="15"/>
    <row r="431" ht="15"/>
    <row r="432" ht="15"/>
    <row r="433" ht="15"/>
    <row r="434" ht="15"/>
    <row r="435" ht="15"/>
    <row r="436" ht="15"/>
    <row r="437" ht="15"/>
    <row r="438" ht="15"/>
    <row r="440" ht="15"/>
    <row r="441" ht="15"/>
    <row r="442" ht="15"/>
    <row r="443" ht="15"/>
    <row r="444" ht="15"/>
    <row r="446" ht="15"/>
    <row r="447" ht="15"/>
    <row r="448" ht="15"/>
    <row r="449" ht="15"/>
    <row r="450" ht="15"/>
    <row r="451" ht="15"/>
    <row r="452" ht="15"/>
    <row r="453" ht="15"/>
    <row r="454" ht="15"/>
    <row r="455" ht="15"/>
    <row r="456" ht="15"/>
    <row r="458" ht="15"/>
    <row r="459" ht="15"/>
    <row r="460" ht="15"/>
    <row r="461" ht="15"/>
    <row r="463" ht="15"/>
    <row r="464" ht="15"/>
    <row r="465" ht="15"/>
    <row r="467" ht="15"/>
    <row r="468" ht="15"/>
    <row r="469" ht="15"/>
    <row r="470" ht="15"/>
    <row r="472" ht="15"/>
    <row r="473" ht="15"/>
    <row r="474" ht="15"/>
    <row r="475" ht="15"/>
    <row r="477" ht="15"/>
    <row r="478" ht="15"/>
    <row r="479" ht="15"/>
    <row r="480" ht="15"/>
    <row r="481" ht="15"/>
    <row r="482" ht="15"/>
    <row r="483" ht="15"/>
    <row r="484" ht="15"/>
    <row r="486" ht="15"/>
    <row r="487" ht="15"/>
    <row r="489" ht="15"/>
    <row r="490" ht="15"/>
    <row r="491" ht="15"/>
    <row r="492" ht="15"/>
    <row r="493" ht="15"/>
    <row r="494" ht="15"/>
    <row r="495" ht="15"/>
    <row r="497" ht="15"/>
    <row r="499" ht="15"/>
    <row r="500" ht="15"/>
    <row r="501" ht="15"/>
    <row r="502" ht="15"/>
    <row r="503" ht="15"/>
    <row r="504" ht="15"/>
    <row r="505" ht="15"/>
    <row r="506" ht="15"/>
    <row r="508" ht="15"/>
    <row r="509" ht="15"/>
    <row r="511" ht="15"/>
    <row r="512" ht="15"/>
    <row r="513" ht="15"/>
    <row r="514" ht="15"/>
    <row r="516" ht="15"/>
    <row r="517" ht="15"/>
    <row r="518"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5" ht="15"/>
    <row r="546" ht="15"/>
    <row r="547" ht="15"/>
    <row r="548" ht="15"/>
    <row r="549" ht="15"/>
    <row r="551" ht="15"/>
    <row r="552" ht="15"/>
    <row r="553" ht="15"/>
    <row r="554" ht="15"/>
    <row r="555" ht="15"/>
    <row r="556" ht="15"/>
    <row r="558" ht="15"/>
    <row r="560" ht="15"/>
    <row r="561" ht="15"/>
    <row r="562" ht="15"/>
    <row r="563" ht="15"/>
    <row r="564" ht="15"/>
    <row r="565" ht="15"/>
    <row r="566" ht="15"/>
    <row r="567" ht="15"/>
    <row r="568" ht="15"/>
    <row r="569" ht="15"/>
    <row r="570" ht="15"/>
    <row r="572" ht="15"/>
    <row r="573" ht="15"/>
    <row r="574" ht="15"/>
    <row r="575" ht="15"/>
    <row r="576" ht="15"/>
    <row r="577" ht="15"/>
    <row r="579" ht="15"/>
    <row r="580" ht="15"/>
    <row r="581" ht="15"/>
    <row r="582" ht="15"/>
    <row r="583" ht="15"/>
    <row r="584" ht="15"/>
    <row r="586" ht="15"/>
    <row r="587" ht="15"/>
    <row r="588" ht="15"/>
    <row r="589" ht="15"/>
    <row r="591" ht="15"/>
    <row r="592" ht="15"/>
    <row r="593" ht="15"/>
    <row r="594" ht="15"/>
    <row r="596" ht="15"/>
    <row r="597" ht="15"/>
    <row r="598" ht="15"/>
    <row r="599" ht="15"/>
    <row r="600" ht="15"/>
    <row r="601" ht="15"/>
    <row r="603" ht="15"/>
    <row r="605" ht="15"/>
    <row r="606" ht="15"/>
    <row r="607" ht="15"/>
    <row r="608" ht="15"/>
    <row r="610" ht="15"/>
    <row r="611" ht="15"/>
    <row r="613" ht="15"/>
    <row r="614" ht="15"/>
    <row r="615" ht="15"/>
    <row r="616" ht="15"/>
    <row r="617" ht="15"/>
    <row r="618" ht="15"/>
    <row r="620" ht="15"/>
    <row r="621" ht="15"/>
    <row r="622" ht="15"/>
    <row r="623" ht="15"/>
    <row r="624" ht="15"/>
    <row r="625" ht="15"/>
    <row r="626" ht="15"/>
    <row r="627" ht="15"/>
    <row r="628" ht="15"/>
    <row r="629" ht="15"/>
    <row r="630" ht="15"/>
    <row r="631" ht="15"/>
    <row r="632" ht="15"/>
    <row r="633" ht="15"/>
    <row r="634" ht="15"/>
    <row r="635" ht="15"/>
    <row r="636" ht="15"/>
    <row r="637" ht="15"/>
    <row r="639" ht="15"/>
    <row r="640" ht="15"/>
    <row r="641" ht="15"/>
    <row r="642" ht="15"/>
    <row r="643" ht="15"/>
    <row r="644" ht="15"/>
    <row r="646" ht="15"/>
    <row r="648" ht="15"/>
    <row r="649" ht="15"/>
    <row r="650" ht="15"/>
    <row r="651" ht="15"/>
    <row r="653" ht="15"/>
    <row r="655" ht="15"/>
    <row r="656" ht="15"/>
    <row r="657" ht="15"/>
    <row r="658" ht="15"/>
    <row r="659" ht="15"/>
    <row r="661" ht="15"/>
    <row r="663" ht="15"/>
    <row r="664" ht="15"/>
    <row r="666" ht="15"/>
    <row r="667" ht="15"/>
    <row r="668" ht="15"/>
    <row r="670" ht="15"/>
    <row r="671" ht="15"/>
    <row r="672" ht="15"/>
    <row r="673" ht="15"/>
    <row r="674" ht="15"/>
    <row r="676" ht="15"/>
    <row r="677" ht="15"/>
    <row r="678" ht="15"/>
    <row r="679" ht="15"/>
    <row r="681" ht="15"/>
    <row r="682" ht="15"/>
    <row r="684" ht="15"/>
    <row r="685" ht="15"/>
    <row r="686" ht="15"/>
    <row r="687" ht="15"/>
    <row r="688" ht="15"/>
    <row r="689" ht="15"/>
    <row r="690" ht="15"/>
    <row r="691" ht="15"/>
    <row r="692" ht="15"/>
    <row r="694" ht="15"/>
    <row r="696" ht="15"/>
    <row r="697" ht="15"/>
    <row r="699" ht="15"/>
    <row r="700" ht="15"/>
    <row r="701" ht="15"/>
    <row r="703" ht="15"/>
    <row r="704" ht="15"/>
    <row r="705" ht="15"/>
    <row r="706" ht="15"/>
    <row r="707" ht="15"/>
    <row r="708" ht="15"/>
    <row r="709" ht="15"/>
    <row r="711" ht="15"/>
    <row r="713" ht="15"/>
    <row r="714" ht="15"/>
    <row r="716" ht="15"/>
    <row r="717" ht="15"/>
  </sheetData>
  <sheetProtection password="8F23" sheet="1"/>
  <mergeCells count="47">
    <mergeCell ref="D38:BC38"/>
    <mergeCell ref="D41:BC41"/>
    <mergeCell ref="D42:BC42"/>
    <mergeCell ref="D44:BC44"/>
    <mergeCell ref="D46:BC46"/>
    <mergeCell ref="D48:BC48"/>
    <mergeCell ref="C114:BC114"/>
    <mergeCell ref="B8:BC8"/>
    <mergeCell ref="D13:BC13"/>
    <mergeCell ref="A9:BC9"/>
    <mergeCell ref="D28:BC28"/>
    <mergeCell ref="D30:BC30"/>
    <mergeCell ref="D32:BC32"/>
    <mergeCell ref="D34:BC34"/>
    <mergeCell ref="D35:BC35"/>
    <mergeCell ref="D37:BC37"/>
    <mergeCell ref="A1:L1"/>
    <mergeCell ref="A4:BC4"/>
    <mergeCell ref="A5:BC5"/>
    <mergeCell ref="A6:BC6"/>
    <mergeCell ref="A7:BC7"/>
    <mergeCell ref="D26:BC26"/>
    <mergeCell ref="D14:BC14"/>
    <mergeCell ref="D15:BC15"/>
    <mergeCell ref="D17:BC17"/>
    <mergeCell ref="D21:BC21"/>
    <mergeCell ref="D22:BC22"/>
    <mergeCell ref="D24:BC24"/>
    <mergeCell ref="D50:BC50"/>
    <mergeCell ref="D52:BC52"/>
    <mergeCell ref="D55:BC55"/>
    <mergeCell ref="D58:BC58"/>
    <mergeCell ref="D61:BC61"/>
    <mergeCell ref="D63:BC63"/>
    <mergeCell ref="D65:BC65"/>
    <mergeCell ref="D67:BC67"/>
    <mergeCell ref="D71:BC71"/>
    <mergeCell ref="D73:BC73"/>
    <mergeCell ref="D74:BC74"/>
    <mergeCell ref="D76:BC76"/>
    <mergeCell ref="D94:BC94"/>
    <mergeCell ref="D79:BC79"/>
    <mergeCell ref="D81:BC81"/>
    <mergeCell ref="D84:BC84"/>
    <mergeCell ref="D87:BC87"/>
    <mergeCell ref="D89:BC89"/>
    <mergeCell ref="D90:BC90"/>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3">
      <formula1>IF(E113="Select",-1,IF(E113="At Par",0,0))</formula1>
      <formula2>IF(E113="Select",-1,IF(E113="At Par",0,0.99))</formula2>
    </dataValidation>
    <dataValidation type="list" allowBlank="1" showErrorMessage="1" sqref="E11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3">
      <formula1>0</formula1>
      <formula2>IF(#REF!&lt;&gt;"Select",99.9,0)</formula2>
    </dataValidation>
    <dataValidation allowBlank="1" showInputMessage="1" showErrorMessage="1" promptTitle="Units" prompt="Please enter Units in text" sqref="D16:E16 D18:E20 D23:E23 D25:E25 D27:E27 D29:E29 D31:E31 D33:E33 D36:E36 D39:E40 D43:E43 D45:E45 D47:E47 D49:E49 D51:E51 D53:E54 D56:E57 D59:E60 D62:E62 D64:E64 D66:E66 D68:E70 D72:E72 D75:E75 D77:E78 D80:E80 D82:E83 D85:E86 D88:E88 D91:E93 D95:E111">
      <formula1>0</formula1>
      <formula2>0</formula2>
    </dataValidation>
    <dataValidation type="decimal" allowBlank="1" showInputMessage="1" showErrorMessage="1" promptTitle="Quantity" prompt="Please enter the Quantity for this item. " errorTitle="Invalid Entry" error="Only Numeric Values are allowed. " sqref="F16 F18:F20 F23 F25 F27 F29 F31 F33 F36 F39:F40 F43 F45 F47 F49 F51 F53:F54 F56:F57 F59:F60 F62 F64 F66 F68:F70 F72 F75 F77:F78 F80 F82:F83 F85:F86 F88 F91:F93 F95:F111">
      <formula1>0</formula1>
      <formula2>999999999999999</formula2>
    </dataValidation>
    <dataValidation type="list" allowBlank="1" showErrorMessage="1" sqref="D13:D15 K16 D17 K18:K20 D21:D22 K23 D24 K25 D26 K27 D28 K29 D30 K31 D32 K33 D34:D35 K36 D37:D38 K39:K40 D41:D42 K43 D44 K45 D46 K47 D48 K49 D50 K51 D52 K53:K54 D55 K56:K57 D58 K59:K60 D61 K62 D63 K64 D65 K66 D67 K68:K70 D71 K72 D73:D74 K75 D76 K77:K78 D79 K80 D81 K82:K83 D84 K85:K86 D87 K88 D89:D90 K91:K93 K95:K111 D9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6:H16 G18:H20 G23:H23 G25:H25 G27:H27 G29:H29 G31:H31 G33:H33 G36:H36 G39:H40 G43:H43 G45:H45 G47:H47 G49:H49 G51:H51 G53:H54 G56:H57 G59:H60 G62:H62 G64:H64 G66:H66 G68:H70 G72:H72 G75:H75 G77:H78 G80:H80 G82:H83 G85:H86 G88:H88 G91:H93 G95:H111">
      <formula1>0</formula1>
      <formula2>999999999999999</formula2>
    </dataValidation>
    <dataValidation allowBlank="1" showInputMessage="1" showErrorMessage="1" promptTitle="Addition / Deduction" prompt="Please Choose the correct One" sqref="J16 J18:J20 J23 J25 J27 J29 J31 J33 J36 J39:J40 J43 J45 J47 J49 J51 J53:J54 J56:J57 J59:J60 J62 J64 J66 J68:J70 J72 J75 J77:J78 J80 J82:J83 J85:J86 J88 J91:J93 J95:J111">
      <formula1>0</formula1>
      <formula2>0</formula2>
    </dataValidation>
    <dataValidation type="list" showErrorMessage="1" sqref="I16 I18:I20 I23 I25 I27 I29 I31 I33 I36 I39:I40 I43 I45 I47 I49 I51 I53:I54 I56:I57 I59:I60 I62 I64 I66 I68:I70 I72 I75 I77:I78 I80 I82:I83 I85:I86 I88 I91:I93 I95:I11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20 N23:O23 N25:O25 N27:O27 N29:O29 N31:O31 N33:O33 N36:O36 N39:O40 N43:O43 N45:O45 N47:O47 N49:O49 N51:O51 N53:O54 N56:O57 N59:O60 N62:O62 N64:O64 N66:O66 N68:O70 N72:O72 N75:O75 N77:O78 N80:O80 N82:O83 N85:O86 N88:O88 N91:O93 N95:O11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R20 R23 R25 R27 R29 R31 R33 R36 R39:R40 R43 R45 R47 R49 R51 R53:R54 R56:R57 R59:R60 R62 R64 R66 R68:R70 R72 R75 R77:R78 R80 R82:R83 R85:R86 R88 R91:R93 R95:R11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Q20 Q23 Q25 Q27 Q29 Q31 Q33 Q36 Q39:Q40 Q43 Q45 Q47 Q49 Q51 Q53:Q54 Q56:Q57 Q59:Q60 Q62 Q64 Q66 Q68:Q70 Q72 Q75 Q77:Q78 Q80 Q82:Q83 Q85:Q86 Q88 Q91:Q93 Q95:Q11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M20 M23 M25 M27 M29 M31 M33 M36 M39:M40 M43 M45 M47 M49 M51 M53:M54 M56:M57 M59:M60 M62 M64 M66 M68:M70 M72 M75 M77:M78 M80 M82:M83 M85:M86 M88 M91:M93 M95:M111">
      <formula1>0</formula1>
      <formula2>999999999999999</formula2>
    </dataValidation>
    <dataValidation type="list" allowBlank="1" showInputMessage="1" showErrorMessage="1" sqref="L105 L106 L107 L108 L10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11 L11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11">
      <formula1>0</formula1>
      <formula2>0</formula2>
    </dataValidation>
    <dataValidation type="decimal" allowBlank="1" showErrorMessage="1" errorTitle="Invalid Entry" error="Only Numeric Values are allowed. " sqref="A13:A111">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4" t="s">
        <v>44</v>
      </c>
      <c r="F6" s="94"/>
      <c r="G6" s="94"/>
      <c r="H6" s="94"/>
      <c r="I6" s="94"/>
      <c r="J6" s="94"/>
      <c r="K6" s="94"/>
    </row>
    <row r="7" spans="5:11" ht="14.25">
      <c r="E7" s="95"/>
      <c r="F7" s="95"/>
      <c r="G7" s="95"/>
      <c r="H7" s="95"/>
      <c r="I7" s="95"/>
      <c r="J7" s="95"/>
      <c r="K7" s="95"/>
    </row>
    <row r="8" spans="5:11" ht="14.25">
      <c r="E8" s="95"/>
      <c r="F8" s="95"/>
      <c r="G8" s="95"/>
      <c r="H8" s="95"/>
      <c r="I8" s="95"/>
      <c r="J8" s="95"/>
      <c r="K8" s="95"/>
    </row>
    <row r="9" spans="5:11" ht="14.25">
      <c r="E9" s="95"/>
      <c r="F9" s="95"/>
      <c r="G9" s="95"/>
      <c r="H9" s="95"/>
      <c r="I9" s="95"/>
      <c r="J9" s="95"/>
      <c r="K9" s="95"/>
    </row>
    <row r="10" spans="5:11" ht="14.25">
      <c r="E10" s="95"/>
      <c r="F10" s="95"/>
      <c r="G10" s="95"/>
      <c r="H10" s="95"/>
      <c r="I10" s="95"/>
      <c r="J10" s="95"/>
      <c r="K10" s="95"/>
    </row>
    <row r="11" spans="5:11" ht="14.25">
      <c r="E11" s="95"/>
      <c r="F11" s="95"/>
      <c r="G11" s="95"/>
      <c r="H11" s="95"/>
      <c r="I11" s="95"/>
      <c r="J11" s="95"/>
      <c r="K11" s="95"/>
    </row>
    <row r="12" spans="5:11" ht="14.25">
      <c r="E12" s="95"/>
      <c r="F12" s="95"/>
      <c r="G12" s="95"/>
      <c r="H12" s="95"/>
      <c r="I12" s="95"/>
      <c r="J12" s="95"/>
      <c r="K12" s="95"/>
    </row>
    <row r="13" spans="5:11" ht="14.25">
      <c r="E13" s="95"/>
      <c r="F13" s="95"/>
      <c r="G13" s="95"/>
      <c r="H13" s="95"/>
      <c r="I13" s="95"/>
      <c r="J13" s="95"/>
      <c r="K13" s="95"/>
    </row>
    <row r="14" spans="5:11" ht="14.2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2020-01-16T05:26:25Z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