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6"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<sst xmlns="http://schemas.openxmlformats.org/spreadsheetml/2006/main" count="101" uniqueCount="51">
  <si>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</si>
  <si>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</si>
  <si>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</si>
  <si>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</si>
  <si>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</si>
  <si>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</si>
  <si>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</si>
  <si>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</si>
  <si>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</si>
  <si>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</si>
  <si>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</si>
  <si>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</si>
  <si>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</si>
  <si>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</si>
  <si>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</si>
  <si>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</si>
  <si>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</si>
  <si>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</si>
  <si>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</si>
  <si>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</si>
  <si>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</si>
  <si>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</si>
  <si>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</si>
  <si>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</si>
  <si>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</si>
  <si>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</si>
  <si>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</si>
  <si>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</si>
  <si>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</si>
  <si>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</si>
  <si>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</si>
  <si>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</si>
  <si>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</si>
  <si>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</si>
  <si>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</si>
  <si>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</si>
  <si>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</si>
  <si>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</si>
  <si>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</si>
  <si>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t>Select</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</si>
  <si>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</si>
  <si>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</si>
  <si>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Per month per job</t>
  </si>
  <si>
    <r>
      <t xml:space="preserve">Estimated Rate
 in
</t>
    </r>
    <r>
      <rPr>
        <b/>
        <sz val="10"/>
        <color indexed="10"/>
        <rFont val="Arial"/>
        <family val="2"/>
      </rPr>
      <t>Rs.      P</t>
    </r>
  </si>
  <si>
    <r>
      <t xml:space="preserve">BASIC RATE In </t>
    </r>
    <r>
      <rPr>
        <b/>
        <sz val="10"/>
        <color indexed="10"/>
        <rFont val="Arial"/>
        <family val="2"/>
      </rPr>
      <t>Figures</t>
    </r>
    <r>
      <rPr>
        <b/>
        <sz val="10"/>
        <rFont val="Arial"/>
        <family val="2"/>
      </rPr>
      <t xml:space="preserve"> To be entered by the </t>
    </r>
    <r>
      <rPr>
        <b/>
        <sz val="10"/>
        <color indexed="10"/>
        <rFont val="Arial"/>
        <family val="2"/>
      </rPr>
      <t>Bidder</t>
    </r>
    <r>
      <rPr>
        <b/>
        <sz val="10"/>
        <rFont val="Arial"/>
        <family val="2"/>
      </rPr>
      <t xml:space="preserve"> 
Rs.      P
 </t>
    </r>
  </si>
  <si>
    <r>
      <t xml:space="preserve">TOTAL AMOUNT  Without Taxes
           in
     </t>
    </r>
    <r>
      <rPr>
        <b/>
        <sz val="10"/>
        <color indexed="10"/>
        <rFont val="Arial"/>
        <family val="2"/>
      </rPr>
      <t xml:space="preserve"> Rs.      P</t>
    </r>
  </si>
  <si>
    <t>Tender Inviting Authority: Superintending Engineer, IWD, IIT, Kanpur</t>
  </si>
  <si>
    <t>Name of Work: Round the clock operation and maintenance of tube well &amp; pumping stations situated at various places in the campus i/c repairing of pumps and motors with starters, dismantling, reassembling, lowering &amp; un lowering of pump sets i/c all spares etc. complete</t>
  </si>
  <si>
    <t>Contract No: 25/C/D3/2019-20/01</t>
  </si>
  <si>
    <r>
      <t xml:space="preserve">Round the clock operation and maintenance of tube well &amp; pumping stations situated at various places in the campus i/c repairing of pumps and motors with starters, dismantling, reassembling, lowering &amp; un lowering of pump sets i/c all spares etc. complete as per requirement and direction of Engineer-in-charge.                                               </t>
    </r>
    <r>
      <rPr>
        <b/>
        <sz val="12"/>
        <color indexed="8"/>
        <rFont val="Calibri"/>
        <family val="2"/>
      </rPr>
      <t>NOTE:</t>
    </r>
    <r>
      <rPr>
        <sz val="12"/>
        <color indexed="8"/>
        <rFont val="Calibri"/>
        <family val="2"/>
      </rPr>
      <t xml:space="preserve"> The following manpower per day (In three shifts) to be engaged by the Contractor:                                                                               1. Skilled Labours-3 Nos, 2. Unskilled Labour-21 Nos.</t>
    </r>
  </si>
  <si>
    <t>Round the clock operation and maintenance of tube well &amp; pumping stations situated at various places in the campus i/c repairing of pumps and motors with starters, dismantling, reassembling, lowering &amp; un lowering of pump sets i/c all spares etc. complete as per requirement and direction of Engineer-in-charge.                                               NOTE: The following manpower per day (In three shifts) to be engaged by the Contractor:                                                                               1. Skilled Labours-3 Nos, 2. Unskilled Labour-21 Nos.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</si>
</sst>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0"/>
      <name val="Arial"/>
      <family val="2"/>
    </font>
    <font>
      <b/>
      <sz val="10"/>
      <color indexed="10"/>
      <name val="Arial"/>
      <family val="2"/>
    </font>
    <font>
      <b/>
      <sz val="10"/>
      <color indexed="18"/>
      <name val="Arial"/>
      <family val="2"/>
    </font>
    <font>
      <sz val="12"/>
      <color indexed="8"/>
      <name val="Calibri"/>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color indexed="8"/>
      </left>
      <right>
        <color indexed="63"/>
      </right>
      <top style="thin">
        <color indexed="8"/>
      </top>
      <bottom>
        <color indexed="63"/>
      </bottom>
    </border>
    <border>
      <left style="thin"/>
      <right style="thin"/>
      <top style="thin"/>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3">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2" xfId="59" applyNumberFormat="1" applyFont="1" applyFill="1" applyBorder="1" applyAlignment="1">
      <alignment horizontal="left" vertical="top"/>
      <protection/>
    </xf>
    <xf numFmtId="0" fontId="14"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5"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3" fillId="0" borderId="13" xfId="59" applyNumberFormat="1" applyFont="1" applyFill="1" applyBorder="1" applyAlignment="1">
      <alignment horizontal="right" vertical="top"/>
      <protection/>
    </xf>
    <xf numFmtId="0" fontId="60" fillId="0" borderId="14" xfId="0" applyFont="1" applyFill="1" applyBorder="1" applyAlignment="1">
      <alignment horizontal="left" vertical="top"/>
    </xf>
    <xf numFmtId="0" fontId="60" fillId="0" borderId="14" xfId="0" applyFont="1" applyFill="1" applyBorder="1" applyAlignment="1">
      <alignment horizontal="justify" vertical="top" wrapText="1"/>
    </xf>
    <xf numFmtId="0" fontId="60" fillId="0" borderId="14" xfId="0" applyFont="1" applyFill="1" applyBorder="1" applyAlignment="1">
      <alignment horizontal="right" vertical="top"/>
    </xf>
    <xf numFmtId="0" fontId="60" fillId="0" borderId="14" xfId="0" applyFont="1" applyFill="1" applyBorder="1" applyAlignment="1">
      <alignment horizontal="right" vertical="top" wrapText="1"/>
    </xf>
    <xf numFmtId="0" fontId="4" fillId="0" borderId="0" xfId="59" applyNumberFormat="1" applyFont="1" applyFill="1" applyBorder="1" applyAlignment="1">
      <alignment vertical="top"/>
      <protection/>
    </xf>
    <xf numFmtId="0" fontId="7" fillId="0" borderId="15"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0" fontId="7" fillId="0" borderId="16" xfId="56" applyNumberFormat="1" applyFont="1" applyFill="1" applyBorder="1" applyAlignment="1">
      <alignment horizontal="center" vertical="top" wrapText="1"/>
      <protection/>
    </xf>
    <xf numFmtId="0" fontId="7" fillId="0" borderId="13" xfId="56" applyNumberFormat="1" applyFont="1" applyFill="1" applyBorder="1" applyAlignment="1">
      <alignment horizontal="center" vertical="top" wrapText="1"/>
      <protection/>
    </xf>
    <xf numFmtId="2" fontId="7" fillId="0" borderId="17" xfId="56" applyNumberFormat="1" applyFont="1" applyFill="1" applyBorder="1" applyAlignment="1" applyProtection="1">
      <alignment horizontal="right" vertical="top"/>
      <protection locked="0"/>
    </xf>
    <xf numFmtId="0" fontId="7" fillId="0" borderId="18" xfId="59" applyNumberFormat="1" applyFont="1" applyFill="1" applyBorder="1" applyAlignment="1">
      <alignment horizontal="left" vertical="top"/>
      <protection/>
    </xf>
    <xf numFmtId="0" fontId="13"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7" fillId="34" borderId="16" xfId="56" applyNumberFormat="1" applyFont="1" applyFill="1" applyBorder="1" applyAlignment="1" applyProtection="1">
      <alignment horizontal="right" vertical="top"/>
      <protection locked="0"/>
    </xf>
    <xf numFmtId="2" fontId="7" fillId="34" borderId="16" xfId="56" applyNumberFormat="1" applyFont="1" applyFill="1" applyBorder="1" applyAlignment="1" applyProtection="1">
      <alignment horizontal="right" vertical="top" wrapText="1"/>
      <protection locked="0"/>
    </xf>
    <xf numFmtId="2" fontId="7" fillId="0" borderId="20" xfId="58" applyNumberFormat="1" applyFont="1" applyFill="1" applyBorder="1" applyAlignment="1">
      <alignment horizontal="right" vertical="top"/>
      <protection/>
    </xf>
    <xf numFmtId="2" fontId="18" fillId="0" borderId="21" xfId="59" applyNumberFormat="1" applyFont="1" applyFill="1" applyBorder="1" applyAlignment="1">
      <alignment vertical="top"/>
      <protection/>
    </xf>
    <xf numFmtId="2" fontId="13" fillId="0" borderId="14" xfId="59" applyNumberFormat="1" applyFont="1" applyFill="1" applyBorder="1" applyAlignment="1">
      <alignment vertical="top"/>
      <protection/>
    </xf>
    <xf numFmtId="2" fontId="13" fillId="0" borderId="19" xfId="59" applyNumberFormat="1" applyFont="1" applyFill="1" applyBorder="1" applyAlignment="1">
      <alignment vertical="top"/>
      <protection/>
    </xf>
    <xf numFmtId="0" fontId="4" fillId="0" borderId="14" xfId="59" applyNumberFormat="1" applyFont="1" applyFill="1" applyBorder="1" applyAlignment="1">
      <alignment horizontal="justify" vertical="top" wrapText="1"/>
      <protection/>
    </xf>
    <xf numFmtId="0" fontId="60" fillId="0" borderId="14" xfId="0" applyFont="1" applyFill="1" applyBorder="1" applyAlignment="1">
      <alignment horizontal="center" vertical="top" wrapText="1"/>
    </xf>
    <xf numFmtId="0" fontId="7" fillId="0" borderId="19" xfId="59" applyNumberFormat="1" applyFont="1" applyFill="1" applyBorder="1" applyAlignment="1">
      <alignment horizontal="left" vertical="top"/>
      <protection/>
    </xf>
    <xf numFmtId="0" fontId="14" fillId="0" borderId="22" xfId="56" applyNumberFormat="1" applyFont="1" applyFill="1" applyBorder="1" applyAlignment="1" applyProtection="1">
      <alignment vertical="top"/>
      <protection/>
    </xf>
    <xf numFmtId="0" fontId="15" fillId="0" borderId="23" xfId="59" applyNumberFormat="1" applyFont="1" applyFill="1" applyBorder="1" applyAlignment="1" applyProtection="1">
      <alignment vertical="center" wrapText="1"/>
      <protection locked="0"/>
    </xf>
    <xf numFmtId="0" fontId="16" fillId="33" borderId="23" xfId="59" applyNumberFormat="1" applyFont="1" applyFill="1" applyBorder="1" applyAlignment="1" applyProtection="1">
      <alignment vertical="center" wrapText="1"/>
      <protection locked="0"/>
    </xf>
    <xf numFmtId="10" fontId="17" fillId="33" borderId="23" xfId="66" applyNumberFormat="1" applyFont="1" applyFill="1" applyBorder="1" applyAlignment="1" applyProtection="1">
      <alignment horizontal="center" vertical="center"/>
      <protection locked="0"/>
    </xf>
    <xf numFmtId="0" fontId="7" fillId="0" borderId="14" xfId="59" applyNumberFormat="1" applyFont="1" applyFill="1" applyBorder="1" applyAlignment="1">
      <alignment horizontal="left" vertical="top"/>
      <protection/>
    </xf>
    <xf numFmtId="0" fontId="4" fillId="0" borderId="14" xfId="59" applyNumberFormat="1" applyFont="1" applyFill="1" applyBorder="1" applyAlignment="1">
      <alignment vertical="top"/>
      <protection/>
    </xf>
    <xf numFmtId="2" fontId="7" fillId="0" borderId="14" xfId="59" applyNumberFormat="1" applyFont="1" applyFill="1" applyBorder="1" applyAlignment="1">
      <alignment horizontal="right" vertical="top"/>
      <protection/>
    </xf>
    <xf numFmtId="0" fontId="22" fillId="0" borderId="11" xfId="56" applyNumberFormat="1" applyFont="1" applyFill="1" applyBorder="1" applyAlignment="1">
      <alignment horizontal="center" vertical="top" wrapText="1"/>
      <protection/>
    </xf>
    <xf numFmtId="0" fontId="22" fillId="0" borderId="15" xfId="59" applyNumberFormat="1" applyFont="1" applyFill="1" applyBorder="1" applyAlignment="1">
      <alignment horizontal="center" vertical="top" wrapText="1"/>
      <protection/>
    </xf>
    <xf numFmtId="0" fontId="24" fillId="0" borderId="11" xfId="59" applyNumberFormat="1" applyFont="1" applyFill="1" applyBorder="1" applyAlignment="1">
      <alignment vertical="top" wrapText="1"/>
      <protection/>
    </xf>
    <xf numFmtId="0" fontId="60" fillId="0" borderId="14" xfId="0" applyFont="1" applyFill="1" applyBorder="1" applyAlignment="1">
      <alignment horizontal="center" vertical="top"/>
    </xf>
    <xf numFmtId="0" fontId="13" fillId="0" borderId="12" xfId="59" applyNumberFormat="1" applyFont="1" applyFill="1" applyBorder="1" applyAlignment="1">
      <alignment horizontal="center" vertical="top" wrapText="1"/>
      <protection/>
    </xf>
    <xf numFmtId="0" fontId="11" fillId="0" borderId="12" xfId="56" applyNumberFormat="1" applyFont="1" applyFill="1" applyBorder="1" applyAlignment="1">
      <alignment horizontal="center" vertical="center"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5" borderId="12" xfId="59" applyNumberFormat="1" applyFont="1" applyFill="1" applyBorder="1" applyAlignment="1" applyProtection="1">
      <alignment horizontal="left" vertical="top"/>
      <protection locked="0"/>
    </xf>
    <xf numFmtId="0" fontId="21"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2390775</xdr:colOff>
      <xdr:row>0</xdr:row>
      <xdr:rowOff>295275</xdr:rowOff>
    </xdr:to>
    <xdr:grpSp>
      <xdr:nvGrpSpPr>
        <xdr:cNvPr id="1" name="Group 1"/>
        <xdr:cNvGrpSpPr>
          <a:grpSpLocks/>
        </xdr:cNvGrpSpPr>
      </xdr:nvGrpSpPr>
      <xdr:grpSpPr>
        <a:xfrm>
          <a:off x="66675" y="76200"/>
          <a:ext cx="3095625" cy="219075"/>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6"/>
  <sheetViews>
    <sheetView showGridLines="0" view="pageBreakPreview" zoomScaleNormal="85" zoomScaleSheetLayoutView="100" zoomScalePageLayoutView="0" workbookViewId="0" topLeftCell="A11">
      <selection activeCell="F13" sqref="F13"/>
    </sheetView>
  </sheetViews>
  <sheetFormatPr defaultColWidth="9.140625" defaultRowHeight="15"/>
  <cols>
    <col min="1" max="1" width="11.57421875" style="1" customWidth="1"/>
    <col min="2" max="2" width="56.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3.421875" style="1" customWidth="1"/>
    <col min="56" max="238" width="9.140625" style="1" customWidth="1"/>
    <col min="239" max="243" width="9.140625" style="3" customWidth="1"/>
    <col min="244" max="16384" width="9.140625" style="1" customWidth="1"/>
  </cols>
  <sheetData>
    <row r="1" spans="1:243" s="4" customFormat="1" ht="30"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8" t="s">
        <v>46</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6" customHeight="1">
      <c r="A5" s="68" t="s">
        <v>47</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48</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45" customHeight="1">
      <c r="A8" s="11" t="s">
        <v>38</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6" t="s">
        <v>40</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8</v>
      </c>
      <c r="B10" s="16" t="s">
        <v>9</v>
      </c>
      <c r="C10" s="16" t="s">
        <v>9</v>
      </c>
      <c r="D10" s="16" t="s">
        <v>8</v>
      </c>
      <c r="E10" s="16" t="s">
        <v>41</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0.25" customHeight="1">
      <c r="A11" s="61" t="s">
        <v>14</v>
      </c>
      <c r="B11" s="61" t="s">
        <v>15</v>
      </c>
      <c r="C11" s="61" t="s">
        <v>16</v>
      </c>
      <c r="D11" s="61" t="s">
        <v>17</v>
      </c>
      <c r="E11" s="61" t="s">
        <v>18</v>
      </c>
      <c r="F11" s="61" t="s">
        <v>43</v>
      </c>
      <c r="G11" s="61"/>
      <c r="H11" s="61"/>
      <c r="I11" s="61" t="s">
        <v>19</v>
      </c>
      <c r="J11" s="61" t="s">
        <v>20</v>
      </c>
      <c r="K11" s="61" t="s">
        <v>21</v>
      </c>
      <c r="L11" s="61" t="s">
        <v>22</v>
      </c>
      <c r="M11" s="62" t="s">
        <v>44</v>
      </c>
      <c r="N11" s="61" t="s">
        <v>23</v>
      </c>
      <c r="O11" s="61" t="s">
        <v>24</v>
      </c>
      <c r="P11" s="61" t="s">
        <v>25</v>
      </c>
      <c r="Q11" s="61" t="s">
        <v>26</v>
      </c>
      <c r="R11" s="61"/>
      <c r="S11" s="61"/>
      <c r="T11" s="61" t="s">
        <v>27</v>
      </c>
      <c r="U11" s="61" t="s">
        <v>28</v>
      </c>
      <c r="V11" s="61" t="s">
        <v>29</v>
      </c>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3" t="s">
        <v>45</v>
      </c>
      <c r="BB11" s="63" t="s">
        <v>30</v>
      </c>
      <c r="BC11" s="63" t="s">
        <v>31</v>
      </c>
      <c r="IE11" s="18"/>
      <c r="IF11" s="18"/>
      <c r="IG11" s="18"/>
      <c r="IH11" s="18"/>
      <c r="II11" s="18"/>
    </row>
    <row r="12" spans="1:243" s="17" customFormat="1" ht="15">
      <c r="A12" s="16">
        <v>1</v>
      </c>
      <c r="B12" s="16">
        <v>2</v>
      </c>
      <c r="C12" s="34">
        <v>3</v>
      </c>
      <c r="D12" s="39">
        <v>4</v>
      </c>
      <c r="E12" s="39">
        <v>5</v>
      </c>
      <c r="F12" s="39">
        <v>6</v>
      </c>
      <c r="G12" s="39">
        <v>7</v>
      </c>
      <c r="H12" s="39">
        <v>8</v>
      </c>
      <c r="I12" s="39">
        <v>9</v>
      </c>
      <c r="J12" s="39">
        <v>10</v>
      </c>
      <c r="K12" s="39">
        <v>11</v>
      </c>
      <c r="L12" s="39">
        <v>12</v>
      </c>
      <c r="M12" s="39">
        <v>13</v>
      </c>
      <c r="N12" s="39">
        <v>14</v>
      </c>
      <c r="O12" s="39">
        <v>15</v>
      </c>
      <c r="P12" s="39">
        <v>16</v>
      </c>
      <c r="Q12" s="39">
        <v>17</v>
      </c>
      <c r="R12" s="39">
        <v>18</v>
      </c>
      <c r="S12" s="39">
        <v>19</v>
      </c>
      <c r="T12" s="39">
        <v>20</v>
      </c>
      <c r="U12" s="39">
        <v>21</v>
      </c>
      <c r="V12" s="39">
        <v>22</v>
      </c>
      <c r="W12" s="39">
        <v>23</v>
      </c>
      <c r="X12" s="39">
        <v>24</v>
      </c>
      <c r="Y12" s="39">
        <v>25</v>
      </c>
      <c r="Z12" s="39">
        <v>26</v>
      </c>
      <c r="AA12" s="39">
        <v>27</v>
      </c>
      <c r="AB12" s="39">
        <v>28</v>
      </c>
      <c r="AC12" s="39">
        <v>29</v>
      </c>
      <c r="AD12" s="39">
        <v>30</v>
      </c>
      <c r="AE12" s="39">
        <v>31</v>
      </c>
      <c r="AF12" s="39">
        <v>32</v>
      </c>
      <c r="AG12" s="39">
        <v>33</v>
      </c>
      <c r="AH12" s="39">
        <v>34</v>
      </c>
      <c r="AI12" s="39">
        <v>35</v>
      </c>
      <c r="AJ12" s="39">
        <v>36</v>
      </c>
      <c r="AK12" s="39">
        <v>37</v>
      </c>
      <c r="AL12" s="39">
        <v>38</v>
      </c>
      <c r="AM12" s="39">
        <v>39</v>
      </c>
      <c r="AN12" s="39">
        <v>40</v>
      </c>
      <c r="AO12" s="39">
        <v>41</v>
      </c>
      <c r="AP12" s="39">
        <v>42</v>
      </c>
      <c r="AQ12" s="39">
        <v>43</v>
      </c>
      <c r="AR12" s="39">
        <v>44</v>
      </c>
      <c r="AS12" s="39">
        <v>45</v>
      </c>
      <c r="AT12" s="39">
        <v>46</v>
      </c>
      <c r="AU12" s="39">
        <v>47</v>
      </c>
      <c r="AV12" s="39">
        <v>48</v>
      </c>
      <c r="AW12" s="39">
        <v>49</v>
      </c>
      <c r="AX12" s="39">
        <v>50</v>
      </c>
      <c r="AY12" s="39">
        <v>51</v>
      </c>
      <c r="AZ12" s="39">
        <v>52</v>
      </c>
      <c r="BA12" s="39">
        <v>7</v>
      </c>
      <c r="BB12" s="40">
        <v>54</v>
      </c>
      <c r="BC12" s="16">
        <v>8</v>
      </c>
      <c r="IE12" s="18"/>
      <c r="IF12" s="18"/>
      <c r="IG12" s="18"/>
      <c r="IH12" s="18"/>
      <c r="II12" s="18"/>
    </row>
    <row r="13" spans="1:243" s="19" customFormat="1" ht="144.75" customHeight="1">
      <c r="A13" s="29">
        <v>1</v>
      </c>
      <c r="B13" s="30" t="s">
        <v>49</v>
      </c>
      <c r="C13" s="31"/>
      <c r="D13" s="64">
        <v>12</v>
      </c>
      <c r="E13" s="52" t="s">
        <v>42</v>
      </c>
      <c r="F13" s="32">
        <v>562344.83</v>
      </c>
      <c r="G13" s="41"/>
      <c r="H13" s="35"/>
      <c r="I13" s="36" t="s">
        <v>32</v>
      </c>
      <c r="J13" s="37">
        <f>IF(I13="Less(-)",-1,1)</f>
        <v>1</v>
      </c>
      <c r="K13" s="35" t="s">
        <v>33</v>
      </c>
      <c r="L13" s="35" t="s">
        <v>4</v>
      </c>
      <c r="M13" s="38"/>
      <c r="N13" s="45"/>
      <c r="O13" s="45"/>
      <c r="P13" s="46"/>
      <c r="Q13" s="45"/>
      <c r="R13" s="45"/>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60">
        <f>total_amount_ba($B$2,$D$2,D13,F13,J13,K13,M13)</f>
        <v>6748137.96</v>
      </c>
      <c r="BB13" s="47">
        <f>BA13+SUM(N13:AZ13)</f>
        <v>6748137.96</v>
      </c>
      <c r="BC13" s="51" t="str">
        <f>SpellNumber(L13,BB13)</f>
        <v>INR  Sixty Seven Lakh Forty Eight Thousand One Hundred &amp; Thirty Seven  and Paise Ninety Six Only</v>
      </c>
      <c r="IA13" s="19">
        <v>1</v>
      </c>
      <c r="IB13" s="19" t="s">
        <v>50</v>
      </c>
      <c r="ID13" s="19">
        <v>12</v>
      </c>
      <c r="IE13" s="20" t="s">
        <v>42</v>
      </c>
      <c r="IF13" s="20"/>
      <c r="IG13" s="20"/>
      <c r="IH13" s="20"/>
      <c r="II13" s="20"/>
    </row>
    <row r="14" spans="1:55" ht="57">
      <c r="A14" s="58" t="s">
        <v>34</v>
      </c>
      <c r="B14" s="58"/>
      <c r="C14" s="59"/>
      <c r="D14" s="59"/>
      <c r="E14" s="59"/>
      <c r="F14" s="59"/>
      <c r="G14" s="33"/>
      <c r="H14" s="43"/>
      <c r="I14" s="43"/>
      <c r="J14" s="43"/>
      <c r="K14" s="43"/>
      <c r="L14" s="44"/>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49">
        <f>SUM(BA13:BA13)</f>
        <v>6748137.96</v>
      </c>
      <c r="BB14" s="50">
        <f>SUM(BB13:BB13)</f>
        <v>6748137.96</v>
      </c>
      <c r="BC14" s="51" t="str">
        <f>SpellNumber($E$2,BB14)</f>
        <v>INR  Sixty Seven Lakh Forty Eight Thousand One Hundred &amp; Thirty Seven  and Paise Ninety Six Only</v>
      </c>
    </row>
    <row r="15" spans="1:55" ht="44.25" customHeight="1">
      <c r="A15" s="42" t="s">
        <v>35</v>
      </c>
      <c r="B15" s="53"/>
      <c r="C15" s="54"/>
      <c r="D15" s="55"/>
      <c r="E15" s="56" t="s">
        <v>39</v>
      </c>
      <c r="F15" s="57"/>
      <c r="G15" s="22"/>
      <c r="H15" s="23"/>
      <c r="I15" s="23"/>
      <c r="J15" s="23"/>
      <c r="K15" s="24"/>
      <c r="L15" s="25"/>
      <c r="M15" s="26"/>
      <c r="N15" s="27"/>
      <c r="O15" s="19"/>
      <c r="P15" s="19"/>
      <c r="Q15" s="19"/>
      <c r="R15" s="19"/>
      <c r="S15" s="19"/>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48">
        <f>IF(ISBLANK(F15),0,IF(E15="Excess (+)",ROUND(BA14+(BA14*F15),2),IF(E15="Less (-)",ROUND(BA14+(BA14*F15*(-1)),2),IF(E15="At Par",BA14,0))))</f>
        <v>0</v>
      </c>
      <c r="BB15" s="28">
        <f>ROUND(BA15,0)</f>
        <v>0</v>
      </c>
      <c r="BC15" s="51" t="str">
        <f>SpellNumber($E$2,BB15)</f>
        <v>INR Zero Only</v>
      </c>
    </row>
    <row r="16" spans="1:55" ht="39.75" customHeight="1">
      <c r="A16" s="21" t="s">
        <v>36</v>
      </c>
      <c r="B16" s="21"/>
      <c r="C16" s="65" t="str">
        <f>SpellNumber($E$2,BB15)</f>
        <v>INR Zero Only</v>
      </c>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sheetData>
  <sheetProtection password="8F23" sheet="1"/>
  <mergeCells count="8">
    <mergeCell ref="C16:BC16"/>
    <mergeCell ref="A9:BC9"/>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5">
      <formula1>IF(E15="Select",-1,IF(E15="At Par",0,0))</formula1>
      <formula2>IF(E15="Select",-1,IF(E15="At Par",0,0.99))</formula2>
    </dataValidation>
    <dataValidation type="list" allowBlank="1" showErrorMessage="1" sqref="E1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IF(#REF!&lt;&gt;"Select",99.9,0)</formula2>
    </dataValidation>
    <dataValidation allowBlank="1" showInputMessage="1" showErrorMessage="1" promptTitle="Units" prompt="Please enter Units in text" sqref="D13:E13">
      <formula1>0</formula1>
      <formula2>0</formula2>
    </dataValidation>
    <dataValidation type="decimal" allowBlank="1" showInputMessage="1" showErrorMessage="1" promptTitle="Quantity" prompt="Please enter the Quantity for this item. " errorTitle="Invalid Entry" error="Only Numeric Values are allowed. " sqref="F13">
      <formula1>0</formula1>
      <formula2>999999999999999</formula2>
    </dataValidation>
    <dataValidation type="list" allowBlank="1" showErrorMessage="1" sqref="K13">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
      <formula1>0</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45" right="0.2" top="0.75" bottom="0.75" header="0.511805555555556" footer="0.511805555555556"/>
  <pageSetup horizontalDpi="300" verticalDpi="300" orientation="landscape" paperSize="9" scale="8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71" t="s">
        <v>37</v>
      </c>
      <c r="F6" s="71"/>
      <c r="G6" s="71"/>
      <c r="H6" s="71"/>
      <c r="I6" s="71"/>
      <c r="J6" s="71"/>
      <c r="K6" s="71"/>
    </row>
    <row r="7" spans="5:11" ht="14.25">
      <c r="E7" s="72"/>
      <c r="F7" s="72"/>
      <c r="G7" s="72"/>
      <c r="H7" s="72"/>
      <c r="I7" s="72"/>
      <c r="J7" s="72"/>
      <c r="K7" s="72"/>
    </row>
    <row r="8" spans="5:11" ht="14.25">
      <c r="E8" s="72"/>
      <c r="F8" s="72"/>
      <c r="G8" s="72"/>
      <c r="H8" s="72"/>
      <c r="I8" s="72"/>
      <c r="J8" s="72"/>
      <c r="K8" s="72"/>
    </row>
    <row r="9" spans="5:11" ht="14.25">
      <c r="E9" s="72"/>
      <c r="F9" s="72"/>
      <c r="G9" s="72"/>
      <c r="H9" s="72"/>
      <c r="I9" s="72"/>
      <c r="J9" s="72"/>
      <c r="K9" s="72"/>
    </row>
    <row r="10" spans="5:11" ht="14.25">
      <c r="E10" s="72"/>
      <c r="F10" s="72"/>
      <c r="G10" s="72"/>
      <c r="H10" s="72"/>
      <c r="I10" s="72"/>
      <c r="J10" s="72"/>
      <c r="K10" s="72"/>
    </row>
    <row r="11" spans="5:11" ht="14.25">
      <c r="E11" s="72"/>
      <c r="F11" s="72"/>
      <c r="G11" s="72"/>
      <c r="H11" s="72"/>
      <c r="I11" s="72"/>
      <c r="J11" s="72"/>
      <c r="K11" s="72"/>
    </row>
    <row r="12" spans="5:11" ht="14.25">
      <c r="E12" s="72"/>
      <c r="F12" s="72"/>
      <c r="G12" s="72"/>
      <c r="H12" s="72"/>
      <c r="I12" s="72"/>
      <c r="J12" s="72"/>
      <c r="K12" s="72"/>
    </row>
    <row r="13" spans="5:11" ht="14.25">
      <c r="E13" s="72"/>
      <c r="F13" s="72"/>
      <c r="G13" s="72"/>
      <c r="H13" s="72"/>
      <c r="I13" s="72"/>
      <c r="J13" s="72"/>
      <c r="K13" s="72"/>
    </row>
    <row r="14" spans="5:11" ht="14.25">
      <c r="E14" s="72"/>
      <c r="F14" s="72"/>
      <c r="G14" s="72"/>
      <c r="H14" s="72"/>
      <c r="I14" s="72"/>
      <c r="J14" s="72"/>
      <c r="K14" s="7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R.K</cp:lastModifiedBy>
  <cp:lastPrinted>2019-11-08T10:02:03Z</cp:lastPrinted>
  <dcterms:created xsi:type="dcterms:W3CDTF">2009-01-30T06:42:42Z</dcterms:created>
  <dcterms:modified xsi:type="dcterms:W3CDTF">2020-01-30T06:08:34Z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