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<sst xmlns="http://schemas.openxmlformats.org/spreadsheetml/2006/main" count="1379" uniqueCount="438">
  <si>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</si>
  <si>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</si>
  <si>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</si>
  <si>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</si>
  <si>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</si>
  <si>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</si>
  <si>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</si>
  <si>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</si>
  <si>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</si>
  <si>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</si>
  <si>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</si>
  <si>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</si>
  <si>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</si>
  <si>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</si>
  <si>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</si>
  <si>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</si>
  <si>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</si>
  <si>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</si>
  <si>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</si>
  <si>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</si>
  <si>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</si>
  <si>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</si>
  <si>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</si>
  <si>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</si>
  <si>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</si>
  <si>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</si>
  <si>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</si>
  <si>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</si>
  <si>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</si>
  <si>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</si>
  <si>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</si>
  <si>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</si>
  <si>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</si>
  <si>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</si>
  <si>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</si>
  <si>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</si>
  <si>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</si>
  <si>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</si>
  <si>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</si>
  <si>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</si>
  <si>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</si>
  <si>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</si>
  <si>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</si>
  <si>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</si>
  <si>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</si>
  <si>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</si>
  <si>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</si>
  <si>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</si>
  <si>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</si>
  <si>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</si>
  <si>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</si>
  <si>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</si>
  <si>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</si>
  <si>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</si>
  <si>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15 mm cement plaster on rough side of single or half brick wall of mix:</t>
  </si>
  <si>
    <t>1:6 (1 cement: 6 coarse sand)</t>
  </si>
  <si>
    <t>Select</t>
  </si>
  <si>
    <t>item no.1</t>
  </si>
  <si>
    <t>item no.2</t>
  </si>
  <si>
    <t>item no.3</t>
  </si>
  <si>
    <t>item no.5</t>
  </si>
  <si>
    <t>item no.8</t>
  </si>
  <si>
    <t>item no.10</t>
  </si>
  <si>
    <t>item no.18</t>
  </si>
  <si>
    <t>item no.25</t>
  </si>
  <si>
    <t>item no.26</t>
  </si>
  <si>
    <t>CONCRETE WORK</t>
  </si>
  <si>
    <t>cum</t>
  </si>
  <si>
    <t>each</t>
  </si>
  <si>
    <t>Demolishing cement concrete manually/ by mechanical means including disposal of material within 50 metres lead as per direction of Engineer - in - charge.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</si>
  <si>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</si>
  <si>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</si>
  <si>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</si>
  <si>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FLOORING</t>
  </si>
  <si>
    <t>12 mm cement plaster of mix :</t>
  </si>
  <si>
    <t>Two or more coats on new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</si>
  <si>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</si>
  <si>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</si>
  <si>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</si>
  <si>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300x16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</si>
  <si>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</si>
  <si>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</si>
  <si>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</si>
  <si>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</si>
  <si>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</si>
  <si>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</si>
  <si>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</si>
  <si>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</si>
  <si>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</si>
  <si>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Providing and fixing 1mm thick M.S. sheet door with frame of 40x40x6 mm angle iron and 3 mm M.S. gusset plates at the junctions and corners, all necessary fittings complete, including applying a priming coat of approved steel primer.</t>
  </si>
  <si>
    <t>Providing and fixing T-iron frames for doors, windows and ventilators of mild steel Tee-sections, joints mitred and welded, including fixing of necessary butt hinges and screws and applying a priming coat of approved steel primer.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</si>
  <si>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</si>
  <si>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</si>
  <si>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Cement plaster skirting up to 30 cm height, with cement mortar 1:3 (1 cement : 3 coarse sand), finished with a floating coat of neat cement.</t>
  </si>
  <si>
    <t>18 mm thick</t>
  </si>
  <si>
    <t>Painting with synthetic enamel paint of approved brand and manufacture to give an even shade :</t>
  </si>
  <si>
    <t>For door/ window/ clerestory window</t>
  </si>
  <si>
    <t>Dismantling steel work in built up sections in angles, tees, flats and channels including all gusset plates, bolts, nuts, cutting rivets, welding etc. including dismembering and stacking within 50 metres lead.</t>
  </si>
  <si>
    <t>Dismantling expanded metal or I.R.C. fabrics with necessary battens and beading including stacking the 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</si>
  <si>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</si>
  <si>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kg</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</si>
  <si>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</si>
  <si>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</si>
  <si>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</si>
  <si>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</si>
  <si>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</si>
  <si>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</si>
  <si>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</si>
  <si>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</si>
  <si>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</si>
  <si>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</si>
  <si>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</si>
  <si>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</si>
  <si>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</si>
  <si>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</si>
  <si>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</si>
  <si>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</si>
  <si>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</si>
  <si>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</si>
  <si>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</si>
  <si>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</si>
  <si>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</si>
  <si>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</si>
  <si>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</si>
  <si>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</si>
  <si>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</si>
  <si>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</si>
  <si>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</si>
  <si>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</si>
  <si>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</si>
  <si>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</si>
  <si>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</si>
  <si>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</si>
  <si>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</si>
  <si>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</si>
  <si>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</si>
  <si>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</si>
  <si>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</si>
  <si>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</si>
  <si>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</si>
  <si>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</si>
  <si>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</si>
  <si>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</si>
  <si>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</si>
  <si>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</si>
  <si>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</si>
  <si>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</si>
  <si>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</si>
  <si>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</si>
  <si>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</si>
  <si>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</si>
  <si>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</si>
  <si>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</si>
  <si>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</si>
  <si>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</si>
  <si>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</si>
  <si>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</si>
  <si>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</si>
  <si>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</si>
  <si>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</si>
  <si>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</si>
  <si>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</si>
  <si>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</si>
  <si>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</si>
  <si>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</si>
  <si>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</si>
  <si>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</si>
  <si>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</si>
  <si>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</si>
  <si>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</si>
  <si>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</si>
  <si>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</si>
  <si>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</si>
  <si>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</si>
  <si>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</si>
  <si>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</si>
  <si>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</si>
  <si>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</si>
  <si>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</si>
  <si>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</si>
  <si>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</si>
  <si>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</si>
  <si>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</si>
  <si>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</si>
  <si>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</si>
  <si>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</si>
  <si>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</si>
  <si>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</si>
  <si>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</si>
  <si>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</si>
  <si>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</si>
  <si>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</si>
  <si>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</si>
  <si>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</si>
  <si>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</si>
  <si>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</si>
  <si>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</si>
  <si>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</si>
  <si>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</si>
  <si>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</si>
  <si>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</si>
  <si>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</si>
  <si>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</si>
  <si>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</si>
  <si>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</si>
  <si>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</si>
  <si>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</si>
  <si>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</si>
  <si>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</si>
  <si>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</si>
  <si>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</si>
  <si>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</si>
  <si>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</si>
  <si>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</si>
  <si>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</si>
  <si>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</si>
  <si>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</si>
  <si>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</si>
  <si>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</si>
  <si>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</si>
  <si>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</si>
  <si>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</si>
  <si>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</si>
  <si>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</si>
  <si>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</si>
  <si>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</si>
  <si>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</si>
  <si>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</si>
  <si>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</si>
  <si>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</si>
  <si>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</si>
  <si>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</si>
  <si>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</si>
  <si>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</si>
  <si>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</si>
  <si>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</si>
  <si>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</si>
  <si>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</si>
  <si>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</si>
  <si>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</si>
  <si>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</si>
  <si>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</si>
  <si>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</si>
  <si>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</si>
  <si>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</si>
  <si>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</si>
  <si>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</si>
  <si>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</si>
  <si>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</si>
  <si>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</si>
  <si>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</si>
  <si>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</si>
  <si>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</si>
  <si>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</si>
  <si>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</si>
  <si>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</si>
  <si>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</si>
  <si>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</si>
  <si>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</si>
  <si>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</si>
  <si>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</si>
  <si>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</si>
  <si>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</si>
  <si>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</si>
  <si>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</si>
  <si>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</si>
  <si>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</si>
  <si>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</si>
  <si>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</si>
  <si>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</si>
  <si>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</si>
  <si>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</si>
  <si>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</si>
  <si>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</si>
  <si>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</si>
  <si>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</si>
  <si>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</si>
  <si>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</si>
  <si>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</si>
  <si>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</si>
  <si>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</si>
  <si>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</si>
  <si>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</si>
  <si>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</si>
  <si>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</si>
  <si>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</si>
  <si>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</si>
  <si>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</si>
  <si>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</si>
  <si>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</si>
  <si>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</si>
  <si>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</si>
  <si>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</si>
  <si>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</si>
  <si>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</si>
  <si>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</si>
  <si>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</si>
  <si>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Centering and shuttering including strutting, propping etc. and removal of form work for :</t>
  </si>
  <si>
    <t>Retaining walls, return walls, walls (any thickness) including attached pilasters, buttresses, plinth and string courses fillets, kerbs and steps etc.</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</si>
  <si>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</si>
  <si>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</si>
  <si>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</si>
  <si>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</si>
  <si>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</si>
  <si>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</si>
  <si>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</si>
  <si>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Centering and shuttering including strutting, propping etc. and removal of form for</t>
  </si>
  <si>
    <t>Suspended floors, roofs, landings, balconies and access platform</t>
  </si>
  <si>
    <t>Lintels, beams, plinth beams, girders, bressumers and cantilevers</t>
  </si>
  <si>
    <t>Columns, Pillars, Piers, Abutments, Posts and Struts</t>
  </si>
  <si>
    <t>Edges of slabs and breaks in floors and walls</t>
  </si>
  <si>
    <t>Under 20 cm wide</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</si>
  <si>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</si>
  <si>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</si>
  <si>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Steel reinforcement for R.C.C. work including straightening, cutting, bending, placing in position and binding all complete upto plinth level.</t>
  </si>
  <si>
    <t>Thermo-Mechanically Treated bars of grade Fe-500D or more.</t>
  </si>
  <si>
    <t>Steel reinforcement for R.C.C. work including straightening, cutting, bending, placing in position and binding all complete above plinth level.</t>
  </si>
  <si>
    <t>Add for plaster drip course/ groove in plastered surface or moulding to R.C.C. projections.</t>
  </si>
  <si>
    <t>Providing  and  laying  in  position  machine  batched  and machine mixed design mix M-25 grade cement concrete for reinforced cement concrete work, using coarse aggregate as well  as  fine  aggregate  derived  from  natural  sources  and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Cement content considered in this item is @ 330 kg/cum."Excess/  less  cement  used  as  per design  mix  is  payable/recoverable separately).</t>
  </si>
  <si>
    <t>All works above plinth level upto floor V level</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</si>
  <si>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</si>
  <si>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</si>
  <si>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</si>
  <si>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</si>
  <si>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</si>
  <si>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</si>
  <si>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</si>
  <si>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</si>
  <si>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</si>
  <si>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</si>
  <si>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Extra for providing vision panel not exceeding 0.1 sqm in all type of flush doors (cost of glass excluded) (overall area of door shutter to be measured):</t>
  </si>
  <si>
    <t>Rectangular or square</t>
  </si>
  <si>
    <t>Providing and fixing aluminium extruded section body tubular type universal hydraulic door closer (having brand logo with ISi, IS : 3564, embossed on the body, door weight upto 36 kg to 80 kg and door width from 701 mm to 1000 mm), with double speed adjustment with necessary accessories and screws etc. complete.</t>
  </si>
  <si>
    <t>250x16 mm</t>
  </si>
  <si>
    <t>150x10 mm</t>
  </si>
  <si>
    <t>Providing and fixing fly proof stainless steel grade 304 wire gauge, to windows and clerestory windows using wire gauge with average width of aperture 1.4 mm in both directions with wire of dia. 0.50 mm all complete.</t>
  </si>
  <si>
    <t>With 12 mm mild steel U beading</t>
  </si>
  <si>
    <t>Structural steel work riveted, bolted or welded in built up sections, trusses and framed work, including cutting, hoisting, fixing in position and applying a priming coat of approved steel primer all complete.</t>
  </si>
  <si>
    <t>Using M.S. angels 40x40x6 mm for diagonal braces</t>
  </si>
  <si>
    <t>Fixing with 15x3 mm lugs 10 cm long embedded in cement concrete block 15x10x10 cm of C.C. 1:3:6 (1 Cement : 3 coarse sand : 6 graded stone aggregate 20 mm nominal size).</t>
  </si>
  <si>
    <t>Providing and fixing mild steel round holding down bolts with nuts and washer plates complete.</t>
  </si>
  <si>
    <t>Cement concrete pavement with 1:2:4 (1 cement : 2 coarse sand : 4 graded stone aggregate 20 mm nominal size), including finishing complete.</t>
  </si>
  <si>
    <t>Providing and fixing glass strips in joints of terrazo/ cement concrete floors.</t>
  </si>
  <si>
    <t>40 mm wide and 4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</si>
  <si>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</si>
  <si>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</si>
  <si>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</si>
  <si>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</si>
  <si>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</si>
  <si>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</si>
  <si>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</si>
  <si>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</si>
  <si>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</si>
  <si>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</si>
  <si>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</si>
  <si>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</si>
  <si>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</si>
  <si>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</si>
  <si>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</si>
  <si>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</si>
  <si>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</si>
  <si>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</si>
  <si>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</si>
  <si>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6 mm cement plaster of mix :</t>
  </si>
  <si>
    <t>1:3 (1 cement : 3 fine sand)</t>
  </si>
  <si>
    <t>6 mm cement plaster 1:3 (1 cement : 3 fine sand) finished with a floating coat of neat cement and thick coat of Lime wash on top of walls when dry for bearing of R.C.C. slabs and beams.</t>
  </si>
  <si>
    <t>Pointing on brick work or brick flooring with cement mortar 1:3 (1 cement : 3 fine sand):</t>
  </si>
  <si>
    <t>Flush / Ruled/ Struck or weathered pointing</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</si>
  <si>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</si>
  <si>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</si>
  <si>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</si>
  <si>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</si>
  <si>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</si>
  <si>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</si>
  <si>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REPAIRS TO BUILDING</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</si>
  <si>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</si>
  <si>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DISMANTLING AND DEMOLISHING</t>
  </si>
  <si>
    <t>Nominal concrete 1:4:8 or leaner mix (i/c equivalent design mix)</t>
  </si>
  <si>
    <t>Dismantling roofing including ridges, hips, valleys and gutters etc., and stacking the material within 50 metres lead of:</t>
  </si>
  <si>
    <t>G.S. Sheet</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</si>
  <si>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</si>
  <si>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</si>
  <si>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</si>
  <si>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</si>
  <si>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</si>
  <si>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</si>
  <si>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</si>
  <si>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</si>
  <si>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</si>
  <si>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</si>
  <si>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</si>
  <si>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</si>
  <si>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</si>
  <si>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brass stop cock of approved quality :</t>
  </si>
  <si>
    <t>15 mm nominal bore</t>
  </si>
  <si>
    <t>Providing and fixing gun metal gate valve with C.I. wheel of approved quality (screwed end) :</t>
  </si>
  <si>
    <t>20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</si>
  <si>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</si>
  <si>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</si>
  <si>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Making chases up to 7.5x7.5 cm in walls including making good and finishing with matching surface after housing G.I. pipe etc.</t>
  </si>
  <si>
    <t>DRAINAGE</t>
  </si>
  <si>
    <t>Providing and laying non-pressure NP2 class (light duty) R.C.C. pipes with collars jointed with stiff mixture of cement mortar in the proportion of 1:2 (1 cement : 2 fine sand) including testing of joints etc. complete :</t>
  </si>
  <si>
    <t>250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</si>
  <si>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</si>
  <si>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</si>
  <si>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</si>
  <si>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Extra for depth for manholes :</t>
  </si>
  <si>
    <t>Size 90x80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</si>
  <si>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</si>
  <si>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</si>
  <si>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Constructing brick masonry road gully chamber 50x45x60 cm with bricks in cement mortar 1:4 (1 cement : 4 coarse sand) including 500x450 mm pre-cast R.C.C. horizontal grating with frame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</si>
  <si>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</si>
  <si>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</si>
  <si>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</si>
  <si>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</si>
  <si>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</si>
  <si>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t>
  </si>
  <si>
    <t>Providing and fixing stainless steel (SS 304 grade) adjustable friction windows stays of approved quality with necessary stainless steel screws etc. to the side hung windows as per direction of Engineer-in-charge complete.</t>
  </si>
  <si>
    <t>255 X 19 mm</t>
  </si>
  <si>
    <t>Providing and fixing aluminium casement windows fastener of required length for aluminium windows with necessary screws etc. complete.</t>
  </si>
  <si>
    <t>Anodized (AC 15) aluminium</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</si>
  <si>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</si>
  <si>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</si>
  <si>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</si>
  <si>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</si>
  <si>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</si>
  <si>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</si>
  <si>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</si>
  <si>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with old available materials.
</t>
  </si>
  <si>
    <t xml:space="preserve">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 with old available materials.
</t>
  </si>
  <si>
    <t>metre</t>
  </si>
  <si>
    <t xml:space="preserve">per 50kg cement </t>
  </si>
  <si>
    <t>Cum</t>
  </si>
  <si>
    <t>Kg</t>
  </si>
  <si>
    <t>Sqm</t>
  </si>
  <si>
    <t>Contract No:   06/Civil/Div-2/2020-21/01</t>
  </si>
  <si>
    <t>Tender Inviting Authority: Superintending Engineer, IWD, IIT, Kanpur</t>
  </si>
  <si>
    <t>Name of Work: Construction of office room &amp; lab space for extension of High Voltage Lab ( WL-114).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</si>
</sst>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style="thin"/>
      <top style="thin"/>
      <bottom style="thin"/>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2" fontId="7" fillId="0" borderId="19" xfId="56" applyNumberFormat="1" applyFont="1" applyFill="1" applyBorder="1" applyAlignment="1" applyProtection="1">
      <alignment horizontal="right" vertical="top"/>
      <protection locked="0"/>
    </xf>
    <xf numFmtId="0" fontId="14" fillId="0" borderId="20" xfId="59" applyNumberFormat="1" applyFont="1" applyFill="1" applyBorder="1" applyAlignment="1">
      <alignment vertical="top"/>
      <protection/>
    </xf>
    <xf numFmtId="0" fontId="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59"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0" fillId="0" borderId="0" xfId="56" applyNumberFormat="1" applyFill="1" applyAlignment="1">
      <alignment wrapText="1"/>
      <protection/>
    </xf>
    <xf numFmtId="0" fontId="7" fillId="0" borderId="16"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206"/>
  <sheetViews>
    <sheetView showGridLines="0" zoomScale="85" zoomScaleNormal="85" zoomScalePageLayoutView="0" workbookViewId="0" topLeftCell="A1">
      <selection activeCell="F205" sqref="F205"/>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9.140625" style="1" hidden="1" customWidth="1"/>
    <col min="14" max="14" width="9.140625" style="2" hidden="1" customWidth="1"/>
    <col min="15" max="52" width="9.140625" style="1" hidden="1" customWidth="1"/>
    <col min="53" max="53" width="17.00390625" style="1" customWidth="1"/>
    <col min="54" max="54" width="17.00390625" style="1" hidden="1" customWidth="1"/>
    <col min="55" max="55" width="17.00390625" style="1" customWidth="1"/>
    <col min="56" max="238" width="9.140625" style="1" customWidth="1"/>
    <col min="239" max="243" width="9.140625" style="3" customWidth="1"/>
    <col min="244" max="16384" width="9.140625" style="1" customWidth="1"/>
  </cols>
  <sheetData>
    <row r="1" spans="1:243" s="4" customFormat="1" ht="27"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4" t="s">
        <v>436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8.25" customHeight="1">
      <c r="A5" s="74" t="s">
        <v>437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435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58.5" customHeight="1">
      <c r="A8" s="11" t="s">
        <v>50</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101</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67" t="s">
        <v>284</v>
      </c>
      <c r="C13" s="39" t="s">
        <v>57</v>
      </c>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IA13" s="22">
        <v>1</v>
      </c>
      <c r="IB13" s="22" t="s">
        <v>284</v>
      </c>
      <c r="IC13" s="22" t="s">
        <v>57</v>
      </c>
      <c r="IE13" s="23"/>
      <c r="IF13" s="23" t="s">
        <v>34</v>
      </c>
      <c r="IG13" s="23" t="s">
        <v>35</v>
      </c>
      <c r="IH13" s="23">
        <v>10</v>
      </c>
      <c r="II13" s="23" t="s">
        <v>36</v>
      </c>
    </row>
    <row r="14" spans="1:243" s="22" customFormat="1" ht="119.25" customHeight="1">
      <c r="A14" s="66">
        <v>1.01</v>
      </c>
      <c r="B14" s="67" t="s">
        <v>285</v>
      </c>
      <c r="C14" s="39" t="s">
        <v>58</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IA14" s="22">
        <v>1.01</v>
      </c>
      <c r="IB14" s="22" t="s">
        <v>285</v>
      </c>
      <c r="IC14" s="22" t="s">
        <v>58</v>
      </c>
      <c r="IE14" s="23"/>
      <c r="IF14" s="23" t="s">
        <v>40</v>
      </c>
      <c r="IG14" s="23" t="s">
        <v>35</v>
      </c>
      <c r="IH14" s="23">
        <v>123.223</v>
      </c>
      <c r="II14" s="23" t="s">
        <v>37</v>
      </c>
    </row>
    <row r="15" spans="1:243" s="22" customFormat="1" ht="42.75">
      <c r="A15" s="66">
        <v>1.02</v>
      </c>
      <c r="B15" s="67" t="s">
        <v>286</v>
      </c>
      <c r="C15" s="39" t="s">
        <v>59</v>
      </c>
      <c r="D15" s="68">
        <v>66</v>
      </c>
      <c r="E15" s="69" t="s">
        <v>67</v>
      </c>
      <c r="F15" s="70">
        <v>221.21</v>
      </c>
      <c r="G15" s="40"/>
      <c r="H15" s="24"/>
      <c r="I15" s="47" t="s">
        <v>38</v>
      </c>
      <c r="J15" s="48">
        <f aca="true" t="shared" si="0" ref="J15:J20">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20">ROUND(total_amount_ba($B$2,$D$2,D15,F15,J15,K15,M15),0)</f>
        <v>14600</v>
      </c>
      <c r="BB15" s="60">
        <f aca="true" t="shared" si="2" ref="BB15:BB20">BA15+SUM(N15:AZ15)</f>
        <v>14600</v>
      </c>
      <c r="BC15" s="56" t="str">
        <f aca="true" t="shared" si="3" ref="BC15:BC20">SpellNumber(L15,BB15)</f>
        <v>INR  Fourteen Thousand Six Hundred    Only</v>
      </c>
      <c r="IA15" s="22">
        <v>1.02</v>
      </c>
      <c r="IB15" s="22" t="s">
        <v>286</v>
      </c>
      <c r="IC15" s="22" t="s">
        <v>59</v>
      </c>
      <c r="ID15" s="22">
        <v>66</v>
      </c>
      <c r="IE15" s="23" t="s">
        <v>67</v>
      </c>
      <c r="IF15" s="23" t="s">
        <v>41</v>
      </c>
      <c r="IG15" s="23" t="s">
        <v>42</v>
      </c>
      <c r="IH15" s="23">
        <v>213</v>
      </c>
      <c r="II15" s="23" t="s">
        <v>37</v>
      </c>
    </row>
    <row r="16" spans="1:243" s="22" customFormat="1" ht="142.5">
      <c r="A16" s="66">
        <v>1.03</v>
      </c>
      <c r="B16" s="67" t="s">
        <v>287</v>
      </c>
      <c r="C16" s="39" t="s">
        <v>102</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A16" s="22">
        <v>1.03</v>
      </c>
      <c r="IB16" s="22" t="s">
        <v>287</v>
      </c>
      <c r="IC16" s="22" t="s">
        <v>102</v>
      </c>
      <c r="IE16" s="23"/>
      <c r="IF16" s="23"/>
      <c r="IG16" s="23"/>
      <c r="IH16" s="23"/>
      <c r="II16" s="23"/>
    </row>
    <row r="17" spans="1:243" s="22" customFormat="1" ht="67.5" customHeight="1">
      <c r="A17" s="66">
        <v>1.04</v>
      </c>
      <c r="B17" s="67" t="s">
        <v>288</v>
      </c>
      <c r="C17" s="39" t="s">
        <v>60</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IA17" s="22">
        <v>1.04</v>
      </c>
      <c r="IB17" s="22" t="s">
        <v>288</v>
      </c>
      <c r="IC17" s="22" t="s">
        <v>60</v>
      </c>
      <c r="IE17" s="23"/>
      <c r="IF17" s="23"/>
      <c r="IG17" s="23"/>
      <c r="IH17" s="23"/>
      <c r="II17" s="23"/>
    </row>
    <row r="18" spans="1:243" s="22" customFormat="1" ht="29.25" customHeight="1">
      <c r="A18" s="66">
        <v>1.05</v>
      </c>
      <c r="B18" s="67" t="s">
        <v>289</v>
      </c>
      <c r="C18" s="39" t="s">
        <v>103</v>
      </c>
      <c r="D18" s="68">
        <v>25</v>
      </c>
      <c r="E18" s="69" t="s">
        <v>430</v>
      </c>
      <c r="F18" s="70">
        <v>319.33</v>
      </c>
      <c r="G18" s="40">
        <v>2695</v>
      </c>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7983</v>
      </c>
      <c r="BB18" s="60">
        <f t="shared" si="2"/>
        <v>7983</v>
      </c>
      <c r="BC18" s="56" t="str">
        <f t="shared" si="3"/>
        <v>INR  Seven Thousand Nine Hundred &amp; Eighty Three  Only</v>
      </c>
      <c r="IA18" s="22">
        <v>1.05</v>
      </c>
      <c r="IB18" s="22" t="s">
        <v>289</v>
      </c>
      <c r="IC18" s="22" t="s">
        <v>103</v>
      </c>
      <c r="ID18" s="22">
        <v>25</v>
      </c>
      <c r="IE18" s="23" t="s">
        <v>430</v>
      </c>
      <c r="IF18" s="23"/>
      <c r="IG18" s="23"/>
      <c r="IH18" s="23"/>
      <c r="II18" s="23"/>
    </row>
    <row r="19" spans="1:243" s="22" customFormat="1" ht="24" customHeight="1">
      <c r="A19" s="66">
        <v>1.06</v>
      </c>
      <c r="B19" s="67" t="s">
        <v>290</v>
      </c>
      <c r="C19" s="39" t="s">
        <v>104</v>
      </c>
      <c r="D19" s="68">
        <v>66</v>
      </c>
      <c r="E19" s="69" t="s">
        <v>67</v>
      </c>
      <c r="F19" s="70">
        <v>192.59</v>
      </c>
      <c r="G19" s="61">
        <v>1455</v>
      </c>
      <c r="H19" s="50"/>
      <c r="I19" s="51" t="s">
        <v>38</v>
      </c>
      <c r="J19" s="52">
        <f t="shared" si="0"/>
        <v>1</v>
      </c>
      <c r="K19" s="50" t="s">
        <v>39</v>
      </c>
      <c r="L19" s="50" t="s">
        <v>4</v>
      </c>
      <c r="M19" s="53"/>
      <c r="N19" s="50"/>
      <c r="O19" s="50"/>
      <c r="P19" s="54"/>
      <c r="Q19" s="50"/>
      <c r="R19" s="50"/>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42">
        <f t="shared" si="1"/>
        <v>12711</v>
      </c>
      <c r="BB19" s="55">
        <f t="shared" si="2"/>
        <v>12711</v>
      </c>
      <c r="BC19" s="56" t="str">
        <f t="shared" si="3"/>
        <v>INR  Twelve Thousand Seven Hundred &amp; Eleven  Only</v>
      </c>
      <c r="IA19" s="22">
        <v>1.06</v>
      </c>
      <c r="IB19" s="22" t="s">
        <v>290</v>
      </c>
      <c r="IC19" s="22" t="s">
        <v>104</v>
      </c>
      <c r="ID19" s="22">
        <v>66</v>
      </c>
      <c r="IE19" s="23" t="s">
        <v>67</v>
      </c>
      <c r="IF19" s="23"/>
      <c r="IG19" s="23"/>
      <c r="IH19" s="23"/>
      <c r="II19" s="23"/>
    </row>
    <row r="20" spans="1:243" s="22" customFormat="1" ht="30.75" customHeight="1">
      <c r="A20" s="66">
        <v>1.07</v>
      </c>
      <c r="B20" s="67" t="s">
        <v>291</v>
      </c>
      <c r="C20" s="39" t="s">
        <v>61</v>
      </c>
      <c r="D20" s="68">
        <v>7.63</v>
      </c>
      <c r="E20" s="69" t="s">
        <v>67</v>
      </c>
      <c r="F20" s="70">
        <v>1712.45</v>
      </c>
      <c r="G20" s="61">
        <v>1455</v>
      </c>
      <c r="H20" s="50"/>
      <c r="I20" s="51" t="s">
        <v>38</v>
      </c>
      <c r="J20" s="52">
        <f t="shared" si="0"/>
        <v>1</v>
      </c>
      <c r="K20" s="50" t="s">
        <v>39</v>
      </c>
      <c r="L20" s="50" t="s">
        <v>4</v>
      </c>
      <c r="M20" s="53"/>
      <c r="N20" s="50"/>
      <c r="O20" s="50"/>
      <c r="P20" s="54"/>
      <c r="Q20" s="50"/>
      <c r="R20" s="50"/>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42">
        <f t="shared" si="1"/>
        <v>13066</v>
      </c>
      <c r="BB20" s="55">
        <f t="shared" si="2"/>
        <v>13066</v>
      </c>
      <c r="BC20" s="56" t="str">
        <f t="shared" si="3"/>
        <v>INR  Thirteen Thousand  &amp;Sixty Six  Only</v>
      </c>
      <c r="IA20" s="22">
        <v>1.07</v>
      </c>
      <c r="IB20" s="22" t="s">
        <v>291</v>
      </c>
      <c r="IC20" s="22" t="s">
        <v>61</v>
      </c>
      <c r="ID20" s="22">
        <v>7.63</v>
      </c>
      <c r="IE20" s="23" t="s">
        <v>67</v>
      </c>
      <c r="IF20" s="23" t="s">
        <v>34</v>
      </c>
      <c r="IG20" s="23" t="s">
        <v>43</v>
      </c>
      <c r="IH20" s="23">
        <v>10</v>
      </c>
      <c r="II20" s="23" t="s">
        <v>37</v>
      </c>
    </row>
    <row r="21" spans="1:243" s="22" customFormat="1" ht="36.75" customHeight="1">
      <c r="A21" s="66">
        <v>1.08</v>
      </c>
      <c r="B21" s="67" t="s">
        <v>292</v>
      </c>
      <c r="C21" s="39" t="s">
        <v>105</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IA21" s="22">
        <v>1.08</v>
      </c>
      <c r="IB21" s="22" t="s">
        <v>292</v>
      </c>
      <c r="IC21" s="22" t="s">
        <v>105</v>
      </c>
      <c r="IE21" s="23"/>
      <c r="IF21" s="23"/>
      <c r="IG21" s="23"/>
      <c r="IH21" s="23"/>
      <c r="II21" s="23"/>
    </row>
    <row r="22" spans="1:243" s="22" customFormat="1" ht="71.25">
      <c r="A22" s="66">
        <v>1.09</v>
      </c>
      <c r="B22" s="67" t="s">
        <v>288</v>
      </c>
      <c r="C22" s="39" t="s">
        <v>62</v>
      </c>
      <c r="D22" s="68">
        <v>250</v>
      </c>
      <c r="E22" s="69" t="s">
        <v>52</v>
      </c>
      <c r="F22" s="70">
        <v>21.35</v>
      </c>
      <c r="G22" s="50"/>
      <c r="H22" s="50"/>
      <c r="I22" s="51" t="s">
        <v>38</v>
      </c>
      <c r="J22" s="52">
        <f aca="true" t="shared" si="4" ref="J22:J49">IF(I22="Less(-)",-1,1)</f>
        <v>1</v>
      </c>
      <c r="K22" s="50" t="s">
        <v>39</v>
      </c>
      <c r="L22" s="50" t="s">
        <v>4</v>
      </c>
      <c r="M22" s="53"/>
      <c r="N22" s="50"/>
      <c r="O22" s="50"/>
      <c r="P22" s="54"/>
      <c r="Q22" s="50"/>
      <c r="R22" s="50"/>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42">
        <f aca="true" t="shared" si="5" ref="BA22:BA42">ROUND(total_amount_ba($B$2,$D$2,D22,F22,J22,K22,M22),0)</f>
        <v>5338</v>
      </c>
      <c r="BB22" s="55">
        <f aca="true" t="shared" si="6" ref="BB22:BB49">BA22+SUM(N22:AZ22)</f>
        <v>5338</v>
      </c>
      <c r="BC22" s="56" t="str">
        <f aca="true" t="shared" si="7" ref="BC22:BC49">SpellNumber(L22,BB22)</f>
        <v>INR  Five Thousand Three Hundred &amp; Thirty Eight  Only</v>
      </c>
      <c r="IA22" s="22">
        <v>1.09</v>
      </c>
      <c r="IB22" s="22" t="s">
        <v>288</v>
      </c>
      <c r="IC22" s="22" t="s">
        <v>62</v>
      </c>
      <c r="ID22" s="22">
        <v>250</v>
      </c>
      <c r="IE22" s="23" t="s">
        <v>52</v>
      </c>
      <c r="IF22" s="23" t="s">
        <v>40</v>
      </c>
      <c r="IG22" s="23" t="s">
        <v>35</v>
      </c>
      <c r="IH22" s="23">
        <v>123.223</v>
      </c>
      <c r="II22" s="23" t="s">
        <v>37</v>
      </c>
    </row>
    <row r="23" spans="1:243" s="22" customFormat="1" ht="15.75">
      <c r="A23" s="66">
        <v>2</v>
      </c>
      <c r="B23" s="67" t="s">
        <v>66</v>
      </c>
      <c r="C23" s="39" t="s">
        <v>106</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IA23" s="22">
        <v>2</v>
      </c>
      <c r="IB23" s="22" t="s">
        <v>66</v>
      </c>
      <c r="IC23" s="22" t="s">
        <v>106</v>
      </c>
      <c r="IE23" s="23"/>
      <c r="IF23" s="23" t="s">
        <v>44</v>
      </c>
      <c r="IG23" s="23" t="s">
        <v>45</v>
      </c>
      <c r="IH23" s="23">
        <v>10</v>
      </c>
      <c r="II23" s="23" t="s">
        <v>37</v>
      </c>
    </row>
    <row r="24" spans="1:243" s="22" customFormat="1" ht="30" customHeight="1">
      <c r="A24" s="66">
        <v>2.01</v>
      </c>
      <c r="B24" s="67" t="s">
        <v>293</v>
      </c>
      <c r="C24" s="39" t="s">
        <v>107</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IA24" s="22">
        <v>2.01</v>
      </c>
      <c r="IB24" s="22" t="s">
        <v>293</v>
      </c>
      <c r="IC24" s="22" t="s">
        <v>107</v>
      </c>
      <c r="IE24" s="23"/>
      <c r="IF24" s="23"/>
      <c r="IG24" s="23"/>
      <c r="IH24" s="23"/>
      <c r="II24" s="23"/>
    </row>
    <row r="25" spans="1:243" s="22" customFormat="1" ht="85.5">
      <c r="A25" s="66">
        <v>2.02</v>
      </c>
      <c r="B25" s="67" t="s">
        <v>294</v>
      </c>
      <c r="C25" s="39" t="s">
        <v>108</v>
      </c>
      <c r="D25" s="68">
        <v>24</v>
      </c>
      <c r="E25" s="69" t="s">
        <v>67</v>
      </c>
      <c r="F25" s="70">
        <v>5076.37</v>
      </c>
      <c r="G25" s="40"/>
      <c r="H25" s="24"/>
      <c r="I25" s="47" t="s">
        <v>38</v>
      </c>
      <c r="J25" s="48">
        <f t="shared" si="4"/>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5"/>
        <v>121833</v>
      </c>
      <c r="BB25" s="60">
        <f t="shared" si="6"/>
        <v>121833</v>
      </c>
      <c r="BC25" s="56" t="str">
        <f t="shared" si="7"/>
        <v>INR  One Lakh Twenty One Thousand Eight Hundred &amp; Thirty Three  Only</v>
      </c>
      <c r="IA25" s="22">
        <v>2.02</v>
      </c>
      <c r="IB25" s="22" t="s">
        <v>294</v>
      </c>
      <c r="IC25" s="22" t="s">
        <v>108</v>
      </c>
      <c r="ID25" s="22">
        <v>24</v>
      </c>
      <c r="IE25" s="23" t="s">
        <v>67</v>
      </c>
      <c r="IF25" s="23" t="s">
        <v>41</v>
      </c>
      <c r="IG25" s="23" t="s">
        <v>42</v>
      </c>
      <c r="IH25" s="23">
        <v>213</v>
      </c>
      <c r="II25" s="23" t="s">
        <v>37</v>
      </c>
    </row>
    <row r="26" spans="1:243" s="22" customFormat="1" ht="20.25" customHeight="1">
      <c r="A26" s="66">
        <v>2.03</v>
      </c>
      <c r="B26" s="67" t="s">
        <v>295</v>
      </c>
      <c r="C26" s="39" t="s">
        <v>109</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IA26" s="22">
        <v>2.03</v>
      </c>
      <c r="IB26" s="22" t="s">
        <v>295</v>
      </c>
      <c r="IC26" s="22" t="s">
        <v>109</v>
      </c>
      <c r="IE26" s="23"/>
      <c r="IF26" s="23"/>
      <c r="IG26" s="23"/>
      <c r="IH26" s="23"/>
      <c r="II26" s="23"/>
    </row>
    <row r="27" spans="1:243" s="22" customFormat="1" ht="84.75" customHeight="1">
      <c r="A27" s="66">
        <v>2.04</v>
      </c>
      <c r="B27" s="67" t="s">
        <v>296</v>
      </c>
      <c r="C27" s="39" t="s">
        <v>110</v>
      </c>
      <c r="D27" s="68">
        <v>1.75</v>
      </c>
      <c r="E27" s="69" t="s">
        <v>67</v>
      </c>
      <c r="F27" s="70">
        <v>7870.62</v>
      </c>
      <c r="G27" s="50"/>
      <c r="H27" s="50"/>
      <c r="I27" s="51" t="s">
        <v>38</v>
      </c>
      <c r="J27" s="52">
        <f t="shared" si="4"/>
        <v>1</v>
      </c>
      <c r="K27" s="50" t="s">
        <v>39</v>
      </c>
      <c r="L27" s="50" t="s">
        <v>4</v>
      </c>
      <c r="M27" s="53"/>
      <c r="N27" s="50"/>
      <c r="O27" s="50"/>
      <c r="P27" s="54"/>
      <c r="Q27" s="50"/>
      <c r="R27" s="50"/>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42">
        <f t="shared" si="5"/>
        <v>13774</v>
      </c>
      <c r="BB27" s="55">
        <f t="shared" si="6"/>
        <v>13774</v>
      </c>
      <c r="BC27" s="56" t="str">
        <f t="shared" si="7"/>
        <v>INR  Thirteen Thousand Seven Hundred &amp; Seventy Four  Only</v>
      </c>
      <c r="IA27" s="22">
        <v>2.04</v>
      </c>
      <c r="IB27" s="22" t="s">
        <v>296</v>
      </c>
      <c r="IC27" s="22" t="s">
        <v>110</v>
      </c>
      <c r="ID27" s="22">
        <v>1.75</v>
      </c>
      <c r="IE27" s="23" t="s">
        <v>67</v>
      </c>
      <c r="IF27" s="23"/>
      <c r="IG27" s="23"/>
      <c r="IH27" s="23"/>
      <c r="II27" s="23"/>
    </row>
    <row r="28" spans="1:243" s="22" customFormat="1" ht="42" customHeight="1">
      <c r="A28" s="66">
        <v>2.05</v>
      </c>
      <c r="B28" s="67" t="s">
        <v>297</v>
      </c>
      <c r="C28" s="39" t="s">
        <v>111</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IA28" s="22">
        <v>2.05</v>
      </c>
      <c r="IB28" s="22" t="s">
        <v>297</v>
      </c>
      <c r="IC28" s="22" t="s">
        <v>111</v>
      </c>
      <c r="IE28" s="23"/>
      <c r="IF28" s="23"/>
      <c r="IG28" s="23"/>
      <c r="IH28" s="23"/>
      <c r="II28" s="23"/>
    </row>
    <row r="29" spans="1:243" s="22" customFormat="1" ht="57">
      <c r="A29" s="66">
        <v>2.06</v>
      </c>
      <c r="B29" s="67" t="s">
        <v>298</v>
      </c>
      <c r="C29" s="39" t="s">
        <v>112</v>
      </c>
      <c r="D29" s="68">
        <v>12</v>
      </c>
      <c r="E29" s="69" t="s">
        <v>52</v>
      </c>
      <c r="F29" s="70">
        <v>534.23</v>
      </c>
      <c r="G29" s="50"/>
      <c r="H29" s="50"/>
      <c r="I29" s="51" t="s">
        <v>38</v>
      </c>
      <c r="J29" s="52">
        <f t="shared" si="4"/>
        <v>1</v>
      </c>
      <c r="K29" s="50" t="s">
        <v>39</v>
      </c>
      <c r="L29" s="50" t="s">
        <v>4</v>
      </c>
      <c r="M29" s="53"/>
      <c r="N29" s="50"/>
      <c r="O29" s="50"/>
      <c r="P29" s="54"/>
      <c r="Q29" s="50"/>
      <c r="R29" s="50"/>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42">
        <f t="shared" si="5"/>
        <v>6411</v>
      </c>
      <c r="BB29" s="55">
        <f t="shared" si="6"/>
        <v>6411</v>
      </c>
      <c r="BC29" s="56" t="str">
        <f t="shared" si="7"/>
        <v>INR  Six Thousand Four Hundred &amp; Eleven  Only</v>
      </c>
      <c r="IA29" s="22">
        <v>2.06</v>
      </c>
      <c r="IB29" s="22" t="s">
        <v>298</v>
      </c>
      <c r="IC29" s="22" t="s">
        <v>112</v>
      </c>
      <c r="ID29" s="22">
        <v>12</v>
      </c>
      <c r="IE29" s="23" t="s">
        <v>52</v>
      </c>
      <c r="IF29" s="23"/>
      <c r="IG29" s="23"/>
      <c r="IH29" s="23"/>
      <c r="II29" s="23"/>
    </row>
    <row r="30" spans="1:243" s="22" customFormat="1" ht="84" customHeight="1">
      <c r="A30" s="66">
        <v>2.07</v>
      </c>
      <c r="B30" s="67" t="s">
        <v>299</v>
      </c>
      <c r="C30" s="39" t="s">
        <v>63</v>
      </c>
      <c r="D30" s="68">
        <v>11</v>
      </c>
      <c r="E30" s="69" t="s">
        <v>52</v>
      </c>
      <c r="F30" s="70">
        <v>305.04</v>
      </c>
      <c r="G30" s="40"/>
      <c r="H30" s="24"/>
      <c r="I30" s="47" t="s">
        <v>38</v>
      </c>
      <c r="J30" s="48">
        <f t="shared" si="4"/>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5"/>
        <v>3355</v>
      </c>
      <c r="BB30" s="60">
        <f t="shared" si="6"/>
        <v>3355</v>
      </c>
      <c r="BC30" s="56" t="str">
        <f t="shared" si="7"/>
        <v>INR  Three Thousand Three Hundred &amp; Fifty Five  Only</v>
      </c>
      <c r="IA30" s="22">
        <v>2.07</v>
      </c>
      <c r="IB30" s="22" t="s">
        <v>299</v>
      </c>
      <c r="IC30" s="22" t="s">
        <v>63</v>
      </c>
      <c r="ID30" s="22">
        <v>11</v>
      </c>
      <c r="IE30" s="23" t="s">
        <v>52</v>
      </c>
      <c r="IF30" s="23"/>
      <c r="IG30" s="23"/>
      <c r="IH30" s="23"/>
      <c r="II30" s="23"/>
    </row>
    <row r="31" spans="1:243" s="22" customFormat="1" ht="33.75" customHeight="1">
      <c r="A31" s="66">
        <v>2.08</v>
      </c>
      <c r="B31" s="67" t="s">
        <v>300</v>
      </c>
      <c r="C31" s="39" t="s">
        <v>113</v>
      </c>
      <c r="D31" s="68">
        <v>3</v>
      </c>
      <c r="E31" s="69" t="s">
        <v>431</v>
      </c>
      <c r="F31" s="70">
        <v>49.58</v>
      </c>
      <c r="G31" s="50">
        <v>30600</v>
      </c>
      <c r="H31" s="50"/>
      <c r="I31" s="51" t="s">
        <v>38</v>
      </c>
      <c r="J31" s="52">
        <f t="shared" si="4"/>
        <v>1</v>
      </c>
      <c r="K31" s="50" t="s">
        <v>39</v>
      </c>
      <c r="L31" s="50" t="s">
        <v>4</v>
      </c>
      <c r="M31" s="53"/>
      <c r="N31" s="50"/>
      <c r="O31" s="50"/>
      <c r="P31" s="54"/>
      <c r="Q31" s="50"/>
      <c r="R31" s="50"/>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42">
        <f t="shared" si="5"/>
        <v>149</v>
      </c>
      <c r="BB31" s="55">
        <f t="shared" si="6"/>
        <v>149</v>
      </c>
      <c r="BC31" s="56" t="str">
        <f t="shared" si="7"/>
        <v>INR  One Hundred &amp; Forty Nine  Only</v>
      </c>
      <c r="IA31" s="22">
        <v>2.08</v>
      </c>
      <c r="IB31" s="22" t="s">
        <v>300</v>
      </c>
      <c r="IC31" s="22" t="s">
        <v>113</v>
      </c>
      <c r="ID31" s="22">
        <v>3</v>
      </c>
      <c r="IE31" s="23" t="s">
        <v>431</v>
      </c>
      <c r="IF31" s="23"/>
      <c r="IG31" s="23"/>
      <c r="IH31" s="23"/>
      <c r="II31" s="23"/>
    </row>
    <row r="32" spans="1:243" s="22" customFormat="1" ht="99.75">
      <c r="A32" s="66">
        <v>2.09</v>
      </c>
      <c r="B32" s="67" t="s">
        <v>301</v>
      </c>
      <c r="C32" s="39" t="s">
        <v>114</v>
      </c>
      <c r="D32" s="68">
        <v>11</v>
      </c>
      <c r="E32" s="69" t="s">
        <v>52</v>
      </c>
      <c r="F32" s="70">
        <v>96.44</v>
      </c>
      <c r="G32" s="40"/>
      <c r="H32" s="24"/>
      <c r="I32" s="47" t="s">
        <v>38</v>
      </c>
      <c r="J32" s="48">
        <f t="shared" si="4"/>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5"/>
        <v>1061</v>
      </c>
      <c r="BB32" s="60">
        <f t="shared" si="6"/>
        <v>1061</v>
      </c>
      <c r="BC32" s="56" t="str">
        <f t="shared" si="7"/>
        <v>INR  One Thousand  &amp;Sixty One  Only</v>
      </c>
      <c r="IA32" s="22">
        <v>2.09</v>
      </c>
      <c r="IB32" s="22" t="s">
        <v>301</v>
      </c>
      <c r="IC32" s="22" t="s">
        <v>114</v>
      </c>
      <c r="ID32" s="22">
        <v>11</v>
      </c>
      <c r="IE32" s="23" t="s">
        <v>52</v>
      </c>
      <c r="IF32" s="23"/>
      <c r="IG32" s="23"/>
      <c r="IH32" s="23"/>
      <c r="II32" s="23"/>
    </row>
    <row r="33" spans="1:243" s="22" customFormat="1" ht="24.75" customHeight="1">
      <c r="A33" s="66">
        <v>2.1</v>
      </c>
      <c r="B33" s="67" t="s">
        <v>302</v>
      </c>
      <c r="C33" s="39" t="s">
        <v>115</v>
      </c>
      <c r="D33" s="68">
        <v>21</v>
      </c>
      <c r="E33" s="69" t="s">
        <v>52</v>
      </c>
      <c r="F33" s="70">
        <v>538.4</v>
      </c>
      <c r="G33" s="50">
        <v>30600</v>
      </c>
      <c r="H33" s="50"/>
      <c r="I33" s="51" t="s">
        <v>38</v>
      </c>
      <c r="J33" s="52">
        <f t="shared" si="4"/>
        <v>1</v>
      </c>
      <c r="K33" s="50" t="s">
        <v>39</v>
      </c>
      <c r="L33" s="50" t="s">
        <v>4</v>
      </c>
      <c r="M33" s="53"/>
      <c r="N33" s="50"/>
      <c r="O33" s="50"/>
      <c r="P33" s="54"/>
      <c r="Q33" s="50"/>
      <c r="R33" s="50"/>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42">
        <f t="shared" si="5"/>
        <v>11306</v>
      </c>
      <c r="BB33" s="55">
        <f t="shared" si="6"/>
        <v>11306</v>
      </c>
      <c r="BC33" s="56" t="str">
        <f t="shared" si="7"/>
        <v>INR  Eleven Thousand Three Hundred &amp; Six  Only</v>
      </c>
      <c r="IA33" s="22">
        <v>2.1</v>
      </c>
      <c r="IB33" s="22" t="s">
        <v>302</v>
      </c>
      <c r="IC33" s="22" t="s">
        <v>115</v>
      </c>
      <c r="ID33" s="22">
        <v>21</v>
      </c>
      <c r="IE33" s="23" t="s">
        <v>52</v>
      </c>
      <c r="IF33" s="23"/>
      <c r="IG33" s="23"/>
      <c r="IH33" s="23"/>
      <c r="II33" s="23"/>
    </row>
    <row r="34" spans="1:243" s="22" customFormat="1" ht="42.75" customHeight="1">
      <c r="A34" s="66">
        <v>3</v>
      </c>
      <c r="B34" s="67" t="s">
        <v>303</v>
      </c>
      <c r="C34" s="39" t="s">
        <v>116</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IA34" s="22">
        <v>3</v>
      </c>
      <c r="IB34" s="22" t="s">
        <v>303</v>
      </c>
      <c r="IC34" s="22" t="s">
        <v>116</v>
      </c>
      <c r="IE34" s="23"/>
      <c r="IF34" s="23"/>
      <c r="IG34" s="23"/>
      <c r="IH34" s="23"/>
      <c r="II34" s="23"/>
    </row>
    <row r="35" spans="1:243" s="22" customFormat="1" ht="34.5" customHeight="1">
      <c r="A35" s="66">
        <v>3.01</v>
      </c>
      <c r="B35" s="67" t="s">
        <v>304</v>
      </c>
      <c r="C35" s="39" t="s">
        <v>117</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IA35" s="22">
        <v>3.01</v>
      </c>
      <c r="IB35" s="22" t="s">
        <v>304</v>
      </c>
      <c r="IC35" s="22" t="s">
        <v>117</v>
      </c>
      <c r="IE35" s="23"/>
      <c r="IF35" s="23"/>
      <c r="IG35" s="23"/>
      <c r="IH35" s="23"/>
      <c r="II35" s="23"/>
    </row>
    <row r="36" spans="1:243" s="22" customFormat="1" ht="30.75" customHeight="1">
      <c r="A36" s="66">
        <v>3.02</v>
      </c>
      <c r="B36" s="67" t="s">
        <v>305</v>
      </c>
      <c r="C36" s="39" t="s">
        <v>118</v>
      </c>
      <c r="D36" s="68">
        <v>5</v>
      </c>
      <c r="E36" s="69" t="s">
        <v>67</v>
      </c>
      <c r="F36" s="70">
        <v>6767.42</v>
      </c>
      <c r="G36" s="40"/>
      <c r="H36" s="24"/>
      <c r="I36" s="47" t="s">
        <v>38</v>
      </c>
      <c r="J36" s="48">
        <f t="shared" si="4"/>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5"/>
        <v>33837</v>
      </c>
      <c r="BB36" s="60">
        <f t="shared" si="6"/>
        <v>33837</v>
      </c>
      <c r="BC36" s="56" t="str">
        <f t="shared" si="7"/>
        <v>INR  Thirty Three Thousand Eight Hundred &amp; Thirty Seven  Only</v>
      </c>
      <c r="IA36" s="22">
        <v>3.02</v>
      </c>
      <c r="IB36" s="22" t="s">
        <v>305</v>
      </c>
      <c r="IC36" s="22" t="s">
        <v>118</v>
      </c>
      <c r="ID36" s="22">
        <v>5</v>
      </c>
      <c r="IE36" s="23" t="s">
        <v>67</v>
      </c>
      <c r="IF36" s="23"/>
      <c r="IG36" s="23"/>
      <c r="IH36" s="23"/>
      <c r="II36" s="23"/>
    </row>
    <row r="37" spans="1:243" s="22" customFormat="1" ht="42.75">
      <c r="A37" s="66">
        <v>3.03</v>
      </c>
      <c r="B37" s="67" t="s">
        <v>306</v>
      </c>
      <c r="C37" s="39" t="s">
        <v>64</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IA37" s="22">
        <v>3.03</v>
      </c>
      <c r="IB37" s="22" t="s">
        <v>306</v>
      </c>
      <c r="IC37" s="22" t="s">
        <v>64</v>
      </c>
      <c r="IE37" s="23"/>
      <c r="IF37" s="23"/>
      <c r="IG37" s="23"/>
      <c r="IH37" s="23"/>
      <c r="II37" s="23"/>
    </row>
    <row r="38" spans="1:243" s="22" customFormat="1" ht="57">
      <c r="A38" s="66">
        <v>3.04</v>
      </c>
      <c r="B38" s="67" t="s">
        <v>307</v>
      </c>
      <c r="C38" s="39" t="s">
        <v>65</v>
      </c>
      <c r="D38" s="68">
        <v>85</v>
      </c>
      <c r="E38" s="69" t="s">
        <v>52</v>
      </c>
      <c r="F38" s="70">
        <v>607.67</v>
      </c>
      <c r="G38" s="61">
        <v>7563</v>
      </c>
      <c r="H38" s="50"/>
      <c r="I38" s="51" t="s">
        <v>38</v>
      </c>
      <c r="J38" s="52">
        <f t="shared" si="4"/>
        <v>1</v>
      </c>
      <c r="K38" s="50" t="s">
        <v>39</v>
      </c>
      <c r="L38" s="50" t="s">
        <v>4</v>
      </c>
      <c r="M38" s="53"/>
      <c r="N38" s="50"/>
      <c r="O38" s="50"/>
      <c r="P38" s="54"/>
      <c r="Q38" s="50"/>
      <c r="R38" s="50"/>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42">
        <f t="shared" si="5"/>
        <v>51652</v>
      </c>
      <c r="BB38" s="55">
        <f t="shared" si="6"/>
        <v>51652</v>
      </c>
      <c r="BC38" s="56" t="str">
        <f t="shared" si="7"/>
        <v>INR  Fifty One Thousand Six Hundred &amp; Fifty Two  Only</v>
      </c>
      <c r="IA38" s="22">
        <v>3.04</v>
      </c>
      <c r="IB38" s="22" t="s">
        <v>307</v>
      </c>
      <c r="IC38" s="22" t="s">
        <v>65</v>
      </c>
      <c r="ID38" s="22">
        <v>85</v>
      </c>
      <c r="IE38" s="23" t="s">
        <v>52</v>
      </c>
      <c r="IF38" s="23"/>
      <c r="IG38" s="23"/>
      <c r="IH38" s="23"/>
      <c r="II38" s="23"/>
    </row>
    <row r="39" spans="1:243" s="22" customFormat="1" ht="85.5">
      <c r="A39" s="66">
        <v>3.05</v>
      </c>
      <c r="B39" s="67" t="s">
        <v>308</v>
      </c>
      <c r="C39" s="39" t="s">
        <v>119</v>
      </c>
      <c r="D39" s="68">
        <v>80</v>
      </c>
      <c r="E39" s="69" t="s">
        <v>52</v>
      </c>
      <c r="F39" s="70">
        <v>484.04</v>
      </c>
      <c r="G39" s="40"/>
      <c r="H39" s="24"/>
      <c r="I39" s="47" t="s">
        <v>38</v>
      </c>
      <c r="J39" s="48">
        <f t="shared" si="4"/>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5"/>
        <v>38723</v>
      </c>
      <c r="BB39" s="60">
        <f t="shared" si="6"/>
        <v>38723</v>
      </c>
      <c r="BC39" s="56" t="str">
        <f t="shared" si="7"/>
        <v>INR  Thirty Eight Thousand Seven Hundred &amp; Twenty Three  Only</v>
      </c>
      <c r="IA39" s="22">
        <v>3.05</v>
      </c>
      <c r="IB39" s="22" t="s">
        <v>308</v>
      </c>
      <c r="IC39" s="22" t="s">
        <v>119</v>
      </c>
      <c r="ID39" s="22">
        <v>80</v>
      </c>
      <c r="IE39" s="23" t="s">
        <v>52</v>
      </c>
      <c r="IF39" s="23"/>
      <c r="IG39" s="23"/>
      <c r="IH39" s="23"/>
      <c r="II39" s="23"/>
    </row>
    <row r="40" spans="1:243" s="22" customFormat="1" ht="57">
      <c r="A40" s="66">
        <v>3.06</v>
      </c>
      <c r="B40" s="67" t="s">
        <v>309</v>
      </c>
      <c r="C40" s="39" t="s">
        <v>120</v>
      </c>
      <c r="D40" s="68">
        <v>17</v>
      </c>
      <c r="E40" s="69" t="s">
        <v>52</v>
      </c>
      <c r="F40" s="70">
        <v>643.31</v>
      </c>
      <c r="G40" s="61">
        <v>7563</v>
      </c>
      <c r="H40" s="50"/>
      <c r="I40" s="51" t="s">
        <v>38</v>
      </c>
      <c r="J40" s="52">
        <f t="shared" si="4"/>
        <v>1</v>
      </c>
      <c r="K40" s="50" t="s">
        <v>39</v>
      </c>
      <c r="L40" s="50" t="s">
        <v>4</v>
      </c>
      <c r="M40" s="53"/>
      <c r="N40" s="50"/>
      <c r="O40" s="50"/>
      <c r="P40" s="54"/>
      <c r="Q40" s="50"/>
      <c r="R40" s="50"/>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42">
        <f t="shared" si="5"/>
        <v>10936</v>
      </c>
      <c r="BB40" s="55">
        <f t="shared" si="6"/>
        <v>10936</v>
      </c>
      <c r="BC40" s="56" t="str">
        <f t="shared" si="7"/>
        <v>INR  Ten Thousand Nine Hundred &amp; Thirty Six  Only</v>
      </c>
      <c r="IA40" s="22">
        <v>3.06</v>
      </c>
      <c r="IB40" s="22" t="s">
        <v>309</v>
      </c>
      <c r="IC40" s="22" t="s">
        <v>120</v>
      </c>
      <c r="ID40" s="22">
        <v>17</v>
      </c>
      <c r="IE40" s="23" t="s">
        <v>52</v>
      </c>
      <c r="IF40" s="23"/>
      <c r="IG40" s="23"/>
      <c r="IH40" s="23"/>
      <c r="II40" s="23"/>
    </row>
    <row r="41" spans="1:243" s="22" customFormat="1" ht="28.5">
      <c r="A41" s="66">
        <v>3.07</v>
      </c>
      <c r="B41" s="67" t="s">
        <v>310</v>
      </c>
      <c r="C41" s="39" t="s">
        <v>121</v>
      </c>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IA41" s="22">
        <v>3.07</v>
      </c>
      <c r="IB41" s="22" t="s">
        <v>310</v>
      </c>
      <c r="IC41" s="22" t="s">
        <v>121</v>
      </c>
      <c r="IE41" s="23"/>
      <c r="IF41" s="23"/>
      <c r="IG41" s="23"/>
      <c r="IH41" s="23"/>
      <c r="II41" s="23"/>
    </row>
    <row r="42" spans="1:243" s="22" customFormat="1" ht="57">
      <c r="A42" s="66">
        <v>3.08</v>
      </c>
      <c r="B42" s="67" t="s">
        <v>311</v>
      </c>
      <c r="C42" s="39" t="s">
        <v>122</v>
      </c>
      <c r="D42" s="68">
        <v>37</v>
      </c>
      <c r="E42" s="69" t="s">
        <v>430</v>
      </c>
      <c r="F42" s="70">
        <v>151.9</v>
      </c>
      <c r="G42" s="61">
        <v>7563</v>
      </c>
      <c r="H42" s="50"/>
      <c r="I42" s="51" t="s">
        <v>38</v>
      </c>
      <c r="J42" s="52">
        <f t="shared" si="4"/>
        <v>1</v>
      </c>
      <c r="K42" s="50" t="s">
        <v>39</v>
      </c>
      <c r="L42" s="50" t="s">
        <v>4</v>
      </c>
      <c r="M42" s="53"/>
      <c r="N42" s="50"/>
      <c r="O42" s="50"/>
      <c r="P42" s="54"/>
      <c r="Q42" s="50"/>
      <c r="R42" s="50"/>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42">
        <f t="shared" si="5"/>
        <v>5620</v>
      </c>
      <c r="BB42" s="55">
        <f t="shared" si="6"/>
        <v>5620</v>
      </c>
      <c r="BC42" s="56" t="str">
        <f t="shared" si="7"/>
        <v>INR  Five Thousand Six Hundred &amp; Twenty  Only</v>
      </c>
      <c r="IA42" s="22">
        <v>3.08</v>
      </c>
      <c r="IB42" s="22" t="s">
        <v>311</v>
      </c>
      <c r="IC42" s="22" t="s">
        <v>122</v>
      </c>
      <c r="ID42" s="22">
        <v>37</v>
      </c>
      <c r="IE42" s="23" t="s">
        <v>430</v>
      </c>
      <c r="IF42" s="23"/>
      <c r="IG42" s="23"/>
      <c r="IH42" s="23"/>
      <c r="II42" s="23"/>
    </row>
    <row r="43" spans="1:243" s="22" customFormat="1" ht="114">
      <c r="A43" s="66">
        <v>3.09</v>
      </c>
      <c r="B43" s="67" t="s">
        <v>312</v>
      </c>
      <c r="C43" s="39" t="s">
        <v>123</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IA43" s="22">
        <v>3.09</v>
      </c>
      <c r="IB43" s="22" t="s">
        <v>312</v>
      </c>
      <c r="IC43" s="22" t="s">
        <v>123</v>
      </c>
      <c r="IE43" s="23"/>
      <c r="IF43" s="23"/>
      <c r="IG43" s="23"/>
      <c r="IH43" s="23"/>
      <c r="II43" s="23"/>
    </row>
    <row r="44" spans="1:243" s="22" customFormat="1" ht="85.5">
      <c r="A44" s="66">
        <v>3.1</v>
      </c>
      <c r="B44" s="67" t="s">
        <v>313</v>
      </c>
      <c r="C44" s="39" t="s">
        <v>124</v>
      </c>
      <c r="D44" s="68">
        <v>85</v>
      </c>
      <c r="E44" s="69" t="s">
        <v>52</v>
      </c>
      <c r="F44" s="70">
        <v>252.08</v>
      </c>
      <c r="G44" s="61">
        <v>1814</v>
      </c>
      <c r="H44" s="50"/>
      <c r="I44" s="51" t="s">
        <v>38</v>
      </c>
      <c r="J44" s="52">
        <f t="shared" si="4"/>
        <v>1</v>
      </c>
      <c r="K44" s="50" t="s">
        <v>39</v>
      </c>
      <c r="L44" s="50" t="s">
        <v>4</v>
      </c>
      <c r="M44" s="53"/>
      <c r="N44" s="50"/>
      <c r="O44" s="50"/>
      <c r="P44" s="54"/>
      <c r="Q44" s="50"/>
      <c r="R44" s="50"/>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42">
        <f>total_amount_ba($B$2,$D$2,D44,F44,J44,K44,M44)</f>
        <v>21426.8</v>
      </c>
      <c r="BB44" s="55">
        <f t="shared" si="6"/>
        <v>21426.8</v>
      </c>
      <c r="BC44" s="56" t="str">
        <f t="shared" si="7"/>
        <v>INR  Twenty One Thousand Four Hundred &amp; Twenty Six  and Paise Eighty Only</v>
      </c>
      <c r="IA44" s="22">
        <v>3.1</v>
      </c>
      <c r="IB44" s="22" t="s">
        <v>313</v>
      </c>
      <c r="IC44" s="22" t="s">
        <v>124</v>
      </c>
      <c r="ID44" s="22">
        <v>85</v>
      </c>
      <c r="IE44" s="23" t="s">
        <v>52</v>
      </c>
      <c r="IF44" s="23"/>
      <c r="IG44" s="23"/>
      <c r="IH44" s="23"/>
      <c r="II44" s="23"/>
    </row>
    <row r="45" spans="1:243" s="22" customFormat="1" ht="57">
      <c r="A45" s="66">
        <v>3.11</v>
      </c>
      <c r="B45" s="67" t="s">
        <v>314</v>
      </c>
      <c r="C45" s="39" t="s">
        <v>125</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IA45" s="22">
        <v>3.11</v>
      </c>
      <c r="IB45" s="22" t="s">
        <v>314</v>
      </c>
      <c r="IC45" s="22" t="s">
        <v>125</v>
      </c>
      <c r="IE45" s="23"/>
      <c r="IF45" s="23"/>
      <c r="IG45" s="23"/>
      <c r="IH45" s="23"/>
      <c r="II45" s="23"/>
    </row>
    <row r="46" spans="1:243" s="22" customFormat="1" ht="57">
      <c r="A46" s="66">
        <v>3.12</v>
      </c>
      <c r="B46" s="67" t="s">
        <v>315</v>
      </c>
      <c r="C46" s="39" t="s">
        <v>126</v>
      </c>
      <c r="D46" s="68">
        <v>500</v>
      </c>
      <c r="E46" s="69" t="s">
        <v>100</v>
      </c>
      <c r="F46" s="70">
        <v>73.21</v>
      </c>
      <c r="G46" s="65">
        <v>2130</v>
      </c>
      <c r="H46" s="50"/>
      <c r="I46" s="51" t="s">
        <v>38</v>
      </c>
      <c r="J46" s="52">
        <f t="shared" si="4"/>
        <v>1</v>
      </c>
      <c r="K46" s="50" t="s">
        <v>39</v>
      </c>
      <c r="L46" s="50" t="s">
        <v>4</v>
      </c>
      <c r="M46" s="53"/>
      <c r="N46" s="50"/>
      <c r="O46" s="50"/>
      <c r="P46" s="54"/>
      <c r="Q46" s="50"/>
      <c r="R46" s="50"/>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42">
        <f>ROUND(total_amount_ba($B$2,$D$2,D46,F46,J46,K46,M46),0)</f>
        <v>36605</v>
      </c>
      <c r="BB46" s="55">
        <f t="shared" si="6"/>
        <v>36605</v>
      </c>
      <c r="BC46" s="56" t="str">
        <f t="shared" si="7"/>
        <v>INR  Thirty Six Thousand Six Hundred &amp; Five  Only</v>
      </c>
      <c r="IA46" s="22">
        <v>3.12</v>
      </c>
      <c r="IB46" s="22" t="s">
        <v>315</v>
      </c>
      <c r="IC46" s="22" t="s">
        <v>126</v>
      </c>
      <c r="ID46" s="22">
        <v>500</v>
      </c>
      <c r="IE46" s="23" t="s">
        <v>100</v>
      </c>
      <c r="IF46" s="23"/>
      <c r="IG46" s="23"/>
      <c r="IH46" s="23"/>
      <c r="II46" s="23"/>
    </row>
    <row r="47" spans="1:243" s="22" customFormat="1" ht="30.75" customHeight="1">
      <c r="A47" s="66">
        <v>3.13</v>
      </c>
      <c r="B47" s="67" t="s">
        <v>316</v>
      </c>
      <c r="C47" s="39" t="s">
        <v>127</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IA47" s="22">
        <v>3.13</v>
      </c>
      <c r="IB47" s="22" t="s">
        <v>316</v>
      </c>
      <c r="IC47" s="22" t="s">
        <v>127</v>
      </c>
      <c r="IE47" s="23"/>
      <c r="IF47" s="23"/>
      <c r="IG47" s="23"/>
      <c r="IH47" s="23"/>
      <c r="II47" s="23"/>
    </row>
    <row r="48" spans="1:243" s="22" customFormat="1" ht="30.75" customHeight="1">
      <c r="A48" s="66">
        <v>3.14</v>
      </c>
      <c r="B48" s="67" t="s">
        <v>315</v>
      </c>
      <c r="C48" s="39" t="s">
        <v>128</v>
      </c>
      <c r="D48" s="68">
        <v>1850</v>
      </c>
      <c r="E48" s="69" t="s">
        <v>100</v>
      </c>
      <c r="F48" s="70">
        <v>73.21</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ROUND(total_amount_ba($B$2,$D$2,D48,F48,J48,K48,M48),0)</f>
        <v>135439</v>
      </c>
      <c r="BB48" s="60">
        <f t="shared" si="6"/>
        <v>135439</v>
      </c>
      <c r="BC48" s="56" t="str">
        <f t="shared" si="7"/>
        <v>INR  One Lakh Thirty Five Thousand Four Hundred &amp; Thirty Nine  Only</v>
      </c>
      <c r="IA48" s="22">
        <v>3.14</v>
      </c>
      <c r="IB48" s="22" t="s">
        <v>315</v>
      </c>
      <c r="IC48" s="22" t="s">
        <v>128</v>
      </c>
      <c r="ID48" s="22">
        <v>1850</v>
      </c>
      <c r="IE48" s="23" t="s">
        <v>100</v>
      </c>
      <c r="IF48" s="23"/>
      <c r="IG48" s="23"/>
      <c r="IH48" s="23"/>
      <c r="II48" s="23"/>
    </row>
    <row r="49" spans="1:243" s="22" customFormat="1" ht="74.25" customHeight="1">
      <c r="A49" s="66">
        <v>3.15</v>
      </c>
      <c r="B49" s="67" t="s">
        <v>317</v>
      </c>
      <c r="C49" s="39" t="s">
        <v>129</v>
      </c>
      <c r="D49" s="68">
        <v>21.4</v>
      </c>
      <c r="E49" s="69" t="s">
        <v>430</v>
      </c>
      <c r="F49" s="70">
        <v>51.64</v>
      </c>
      <c r="G49" s="65">
        <v>251680</v>
      </c>
      <c r="H49" s="50"/>
      <c r="I49" s="51" t="s">
        <v>38</v>
      </c>
      <c r="J49" s="52">
        <f t="shared" si="4"/>
        <v>1</v>
      </c>
      <c r="K49" s="50" t="s">
        <v>39</v>
      </c>
      <c r="L49" s="50" t="s">
        <v>4</v>
      </c>
      <c r="M49" s="53"/>
      <c r="N49" s="50"/>
      <c r="O49" s="50"/>
      <c r="P49" s="54"/>
      <c r="Q49" s="50"/>
      <c r="R49" s="50"/>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42">
        <f>ROUND(total_amount_ba($B$2,$D$2,D49,F49,J49,K49,M49),0)</f>
        <v>1105</v>
      </c>
      <c r="BB49" s="55">
        <f t="shared" si="6"/>
        <v>1105</v>
      </c>
      <c r="BC49" s="56" t="str">
        <f t="shared" si="7"/>
        <v>INR  One Thousand One Hundred &amp; Five  Only</v>
      </c>
      <c r="IA49" s="22">
        <v>3.15</v>
      </c>
      <c r="IB49" s="22" t="s">
        <v>317</v>
      </c>
      <c r="IC49" s="22" t="s">
        <v>129</v>
      </c>
      <c r="ID49" s="22">
        <v>21.4</v>
      </c>
      <c r="IE49" s="23" t="s">
        <v>430</v>
      </c>
      <c r="IF49" s="23"/>
      <c r="IG49" s="23"/>
      <c r="IH49" s="23"/>
      <c r="II49" s="23"/>
    </row>
    <row r="50" spans="1:243" s="22" customFormat="1" ht="30.75" customHeight="1">
      <c r="A50" s="66">
        <v>3.16</v>
      </c>
      <c r="B50" s="67" t="s">
        <v>318</v>
      </c>
      <c r="C50" s="39" t="s">
        <v>130</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IA50" s="22">
        <v>3.16</v>
      </c>
      <c r="IB50" s="22" t="s">
        <v>318</v>
      </c>
      <c r="IC50" s="22" t="s">
        <v>130</v>
      </c>
      <c r="IE50" s="23"/>
      <c r="IF50" s="23"/>
      <c r="IG50" s="23"/>
      <c r="IH50" s="23"/>
      <c r="II50" s="23"/>
    </row>
    <row r="51" spans="1:243" s="22" customFormat="1" ht="71.25">
      <c r="A51" s="66">
        <v>3.17</v>
      </c>
      <c r="B51" s="67" t="s">
        <v>319</v>
      </c>
      <c r="C51" s="39" t="s">
        <v>131</v>
      </c>
      <c r="D51" s="68">
        <v>19</v>
      </c>
      <c r="E51" s="69" t="s">
        <v>67</v>
      </c>
      <c r="F51" s="70">
        <v>8242.74</v>
      </c>
      <c r="G51" s="65">
        <v>251680</v>
      </c>
      <c r="H51" s="50"/>
      <c r="I51" s="51" t="s">
        <v>38</v>
      </c>
      <c r="J51" s="52">
        <f>IF(I51="Less(-)",-1,1)</f>
        <v>1</v>
      </c>
      <c r="K51" s="50" t="s">
        <v>39</v>
      </c>
      <c r="L51" s="50" t="s">
        <v>4</v>
      </c>
      <c r="M51" s="53"/>
      <c r="N51" s="50"/>
      <c r="O51" s="50"/>
      <c r="P51" s="54"/>
      <c r="Q51" s="50"/>
      <c r="R51" s="50"/>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42">
        <f>ROUND(total_amount_ba($B$2,$D$2,D51,F51,J51,K51,M51),0)</f>
        <v>156612</v>
      </c>
      <c r="BB51" s="55">
        <f>BA51+SUM(N51:AZ51)</f>
        <v>156612</v>
      </c>
      <c r="BC51" s="56" t="str">
        <f>SpellNumber(L51,BB51)</f>
        <v>INR  One Lakh Fifty Six Thousand Six Hundred &amp; Twelve  Only</v>
      </c>
      <c r="IA51" s="22">
        <v>3.17</v>
      </c>
      <c r="IB51" s="22" t="s">
        <v>319</v>
      </c>
      <c r="IC51" s="22" t="s">
        <v>131</v>
      </c>
      <c r="ID51" s="22">
        <v>19</v>
      </c>
      <c r="IE51" s="23" t="s">
        <v>67</v>
      </c>
      <c r="IF51" s="23"/>
      <c r="IG51" s="23"/>
      <c r="IH51" s="23"/>
      <c r="II51" s="23"/>
    </row>
    <row r="52" spans="1:243" s="22" customFormat="1" ht="85.5" customHeight="1">
      <c r="A52" s="66">
        <v>4</v>
      </c>
      <c r="B52" s="67" t="s">
        <v>320</v>
      </c>
      <c r="C52" s="39" t="s">
        <v>132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IA52" s="22">
        <v>4</v>
      </c>
      <c r="IB52" s="22" t="s">
        <v>320</v>
      </c>
      <c r="IC52" s="22" t="s">
        <v>132</v>
      </c>
      <c r="IE52" s="23"/>
      <c r="IF52" s="23"/>
      <c r="IG52" s="23"/>
      <c r="IH52" s="23"/>
      <c r="II52" s="23"/>
    </row>
    <row r="53" spans="1:243" s="22" customFormat="1" ht="42.75">
      <c r="A53" s="66">
        <v>4.01</v>
      </c>
      <c r="B53" s="67" t="s">
        <v>321</v>
      </c>
      <c r="C53" s="39" t="s">
        <v>133</v>
      </c>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IA53" s="22">
        <v>4.01</v>
      </c>
      <c r="IB53" s="22" t="s">
        <v>321</v>
      </c>
      <c r="IC53" s="22" t="s">
        <v>133</v>
      </c>
      <c r="IE53" s="23"/>
      <c r="IF53" s="23"/>
      <c r="IG53" s="23"/>
      <c r="IH53" s="23"/>
      <c r="II53" s="23"/>
    </row>
    <row r="54" spans="1:243" s="22" customFormat="1" ht="86.25" customHeight="1">
      <c r="A54" s="66">
        <v>4.02</v>
      </c>
      <c r="B54" s="67" t="s">
        <v>322</v>
      </c>
      <c r="C54" s="39" t="s">
        <v>134</v>
      </c>
      <c r="D54" s="68">
        <v>24</v>
      </c>
      <c r="E54" s="69" t="s">
        <v>67</v>
      </c>
      <c r="F54" s="70">
        <v>5398.9</v>
      </c>
      <c r="G54" s="65">
        <v>8735</v>
      </c>
      <c r="H54" s="50"/>
      <c r="I54" s="51" t="s">
        <v>38</v>
      </c>
      <c r="J54" s="52">
        <f aca="true" t="shared" si="8" ref="J54:J72">IF(I54="Less(-)",-1,1)</f>
        <v>1</v>
      </c>
      <c r="K54" s="50" t="s">
        <v>39</v>
      </c>
      <c r="L54" s="50" t="s">
        <v>4</v>
      </c>
      <c r="M54" s="53"/>
      <c r="N54" s="50"/>
      <c r="O54" s="50"/>
      <c r="P54" s="54"/>
      <c r="Q54" s="50"/>
      <c r="R54" s="50"/>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42">
        <f aca="true" t="shared" si="9" ref="BA54:BA70">ROUND(total_amount_ba($B$2,$D$2,D54,F54,J54,K54,M54),0)</f>
        <v>129574</v>
      </c>
      <c r="BB54" s="55">
        <f aca="true" t="shared" si="10" ref="BB54:BB70">BA54+SUM(N54:AZ54)</f>
        <v>129574</v>
      </c>
      <c r="BC54" s="56" t="str">
        <f aca="true" t="shared" si="11" ref="BC54:BC70">SpellNumber(L54,BB54)</f>
        <v>INR  One Lakh Twenty Nine Thousand Five Hundred &amp; Seventy Four  Only</v>
      </c>
      <c r="IA54" s="22">
        <v>4.02</v>
      </c>
      <c r="IB54" s="22" t="s">
        <v>322</v>
      </c>
      <c r="IC54" s="22" t="s">
        <v>134</v>
      </c>
      <c r="ID54" s="22">
        <v>24</v>
      </c>
      <c r="IE54" s="23" t="s">
        <v>67</v>
      </c>
      <c r="IF54" s="23"/>
      <c r="IG54" s="23"/>
      <c r="IH54" s="23"/>
      <c r="II54" s="23"/>
    </row>
    <row r="55" spans="1:243" s="22" customFormat="1" ht="19.5" customHeight="1">
      <c r="A55" s="66">
        <v>4.03</v>
      </c>
      <c r="B55" s="67" t="s">
        <v>323</v>
      </c>
      <c r="C55" s="39" t="s">
        <v>135</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IA55" s="22">
        <v>4.03</v>
      </c>
      <c r="IB55" s="22" t="s">
        <v>323</v>
      </c>
      <c r="IC55" s="22" t="s">
        <v>135</v>
      </c>
      <c r="IE55" s="23"/>
      <c r="IF55" s="23"/>
      <c r="IG55" s="23"/>
      <c r="IH55" s="23"/>
      <c r="II55" s="23"/>
    </row>
    <row r="56" spans="1:243" s="22" customFormat="1" ht="24.75" customHeight="1">
      <c r="A56" s="66">
        <v>4.04</v>
      </c>
      <c r="B56" s="67" t="s">
        <v>322</v>
      </c>
      <c r="C56" s="39" t="s">
        <v>136</v>
      </c>
      <c r="D56" s="68">
        <v>6.5</v>
      </c>
      <c r="E56" s="69" t="s">
        <v>67</v>
      </c>
      <c r="F56" s="70">
        <v>6655.37</v>
      </c>
      <c r="G56" s="40"/>
      <c r="H56" s="24"/>
      <c r="I56" s="47" t="s">
        <v>38</v>
      </c>
      <c r="J56" s="48">
        <f t="shared" si="8"/>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t="shared" si="9"/>
        <v>43260</v>
      </c>
      <c r="BB56" s="60">
        <f t="shared" si="10"/>
        <v>43260</v>
      </c>
      <c r="BC56" s="56" t="str">
        <f t="shared" si="11"/>
        <v>INR  Forty Three Thousand Two Hundred &amp; Sixty  Only</v>
      </c>
      <c r="IA56" s="22">
        <v>4.04</v>
      </c>
      <c r="IB56" s="22" t="s">
        <v>322</v>
      </c>
      <c r="IC56" s="22" t="s">
        <v>136</v>
      </c>
      <c r="ID56" s="22">
        <v>6.5</v>
      </c>
      <c r="IE56" s="23" t="s">
        <v>67</v>
      </c>
      <c r="IF56" s="23"/>
      <c r="IG56" s="23"/>
      <c r="IH56" s="23"/>
      <c r="II56" s="23"/>
    </row>
    <row r="57" spans="1:243" s="22" customFormat="1" ht="33" customHeight="1">
      <c r="A57" s="66">
        <v>4.05</v>
      </c>
      <c r="B57" s="67" t="s">
        <v>324</v>
      </c>
      <c r="C57" s="39" t="s">
        <v>137</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IA57" s="22">
        <v>4.05</v>
      </c>
      <c r="IB57" s="22" t="s">
        <v>324</v>
      </c>
      <c r="IC57" s="22" t="s">
        <v>137</v>
      </c>
      <c r="IE57" s="23"/>
      <c r="IF57" s="23"/>
      <c r="IG57" s="23"/>
      <c r="IH57" s="23"/>
      <c r="II57" s="23"/>
    </row>
    <row r="58" spans="1:243" s="22" customFormat="1" ht="81.75" customHeight="1">
      <c r="A58" s="66">
        <v>4.06</v>
      </c>
      <c r="B58" s="67" t="s">
        <v>325</v>
      </c>
      <c r="C58" s="39" t="s">
        <v>138</v>
      </c>
      <c r="D58" s="68">
        <v>50</v>
      </c>
      <c r="E58" s="69" t="s">
        <v>67</v>
      </c>
      <c r="F58" s="70">
        <v>6867.16</v>
      </c>
      <c r="G58" s="40"/>
      <c r="H58" s="24"/>
      <c r="I58" s="47" t="s">
        <v>38</v>
      </c>
      <c r="J58" s="48">
        <f t="shared" si="8"/>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9"/>
        <v>343358</v>
      </c>
      <c r="BB58" s="60">
        <f t="shared" si="10"/>
        <v>343358</v>
      </c>
      <c r="BC58" s="56" t="str">
        <f t="shared" si="11"/>
        <v>INR  Three Lakh Forty Three Thousand Three Hundred &amp; Fifty Eight  Only</v>
      </c>
      <c r="IA58" s="22">
        <v>4.06</v>
      </c>
      <c r="IB58" s="22" t="s">
        <v>325</v>
      </c>
      <c r="IC58" s="22" t="s">
        <v>138</v>
      </c>
      <c r="ID58" s="22">
        <v>50</v>
      </c>
      <c r="IE58" s="23" t="s">
        <v>67</v>
      </c>
      <c r="IF58" s="23"/>
      <c r="IG58" s="23"/>
      <c r="IH58" s="23"/>
      <c r="II58" s="23"/>
    </row>
    <row r="59" spans="1:243" s="22" customFormat="1" ht="85.5">
      <c r="A59" s="66">
        <v>4.07</v>
      </c>
      <c r="B59" s="67" t="s">
        <v>326</v>
      </c>
      <c r="C59" s="39" t="s">
        <v>139</v>
      </c>
      <c r="D59" s="68">
        <v>30</v>
      </c>
      <c r="E59" s="69" t="s">
        <v>430</v>
      </c>
      <c r="F59" s="70">
        <v>45.59</v>
      </c>
      <c r="G59" s="65">
        <v>20610</v>
      </c>
      <c r="H59" s="50"/>
      <c r="I59" s="51" t="s">
        <v>38</v>
      </c>
      <c r="J59" s="52">
        <f t="shared" si="8"/>
        <v>1</v>
      </c>
      <c r="K59" s="50" t="s">
        <v>39</v>
      </c>
      <c r="L59" s="50" t="s">
        <v>4</v>
      </c>
      <c r="M59" s="53"/>
      <c r="N59" s="50"/>
      <c r="O59" s="50"/>
      <c r="P59" s="54"/>
      <c r="Q59" s="50"/>
      <c r="R59" s="50"/>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42">
        <f t="shared" si="9"/>
        <v>1368</v>
      </c>
      <c r="BB59" s="55">
        <f t="shared" si="10"/>
        <v>1368</v>
      </c>
      <c r="BC59" s="56" t="str">
        <f t="shared" si="11"/>
        <v>INR  One Thousand Three Hundred &amp; Sixty Eight  Only</v>
      </c>
      <c r="IA59" s="22">
        <v>4.07</v>
      </c>
      <c r="IB59" s="22" t="s">
        <v>326</v>
      </c>
      <c r="IC59" s="22" t="s">
        <v>139</v>
      </c>
      <c r="ID59" s="22">
        <v>30</v>
      </c>
      <c r="IE59" s="23" t="s">
        <v>430</v>
      </c>
      <c r="IF59" s="23"/>
      <c r="IG59" s="23"/>
      <c r="IH59" s="23"/>
      <c r="II59" s="23"/>
    </row>
    <row r="60" spans="1:243" s="22" customFormat="1" ht="15.75">
      <c r="A60" s="66">
        <v>5</v>
      </c>
      <c r="B60" s="67" t="s">
        <v>327</v>
      </c>
      <c r="C60" s="39" t="s">
        <v>140</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IA60" s="22">
        <v>5</v>
      </c>
      <c r="IB60" s="22" t="s">
        <v>327</v>
      </c>
      <c r="IC60" s="22" t="s">
        <v>140</v>
      </c>
      <c r="IE60" s="23"/>
      <c r="IF60" s="23"/>
      <c r="IG60" s="23"/>
      <c r="IH60" s="23"/>
      <c r="II60" s="23"/>
    </row>
    <row r="61" spans="1:243" s="22" customFormat="1" ht="73.5" customHeight="1">
      <c r="A61" s="66">
        <v>5.01</v>
      </c>
      <c r="B61" s="67" t="s">
        <v>328</v>
      </c>
      <c r="C61" s="39" t="s">
        <v>141</v>
      </c>
      <c r="D61" s="68">
        <v>2</v>
      </c>
      <c r="E61" s="69" t="s">
        <v>52</v>
      </c>
      <c r="F61" s="70">
        <v>903.37</v>
      </c>
      <c r="G61" s="65">
        <v>37800</v>
      </c>
      <c r="H61" s="50"/>
      <c r="I61" s="51" t="s">
        <v>38</v>
      </c>
      <c r="J61" s="52">
        <f t="shared" si="8"/>
        <v>1</v>
      </c>
      <c r="K61" s="50" t="s">
        <v>39</v>
      </c>
      <c r="L61" s="50" t="s">
        <v>4</v>
      </c>
      <c r="M61" s="53"/>
      <c r="N61" s="50"/>
      <c r="O61" s="50"/>
      <c r="P61" s="54"/>
      <c r="Q61" s="50"/>
      <c r="R61" s="50"/>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42">
        <f t="shared" si="9"/>
        <v>1807</v>
      </c>
      <c r="BB61" s="55">
        <f t="shared" si="10"/>
        <v>1807</v>
      </c>
      <c r="BC61" s="56" t="str">
        <f t="shared" si="11"/>
        <v>INR  One Thousand Eight Hundred &amp; Seven  Only</v>
      </c>
      <c r="IA61" s="22">
        <v>5.01</v>
      </c>
      <c r="IB61" s="22" t="s">
        <v>328</v>
      </c>
      <c r="IC61" s="22" t="s">
        <v>141</v>
      </c>
      <c r="ID61" s="22">
        <v>2</v>
      </c>
      <c r="IE61" s="23" t="s">
        <v>52</v>
      </c>
      <c r="IF61" s="23"/>
      <c r="IG61" s="23"/>
      <c r="IH61" s="23"/>
      <c r="II61" s="23"/>
    </row>
    <row r="62" spans="1:243" s="22" customFormat="1" ht="50.25" customHeight="1">
      <c r="A62" s="66">
        <v>6</v>
      </c>
      <c r="B62" s="67" t="s">
        <v>329</v>
      </c>
      <c r="C62" s="39" t="s">
        <v>142</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IA62" s="22">
        <v>6</v>
      </c>
      <c r="IB62" s="22" t="s">
        <v>329</v>
      </c>
      <c r="IC62" s="22" t="s">
        <v>142</v>
      </c>
      <c r="IE62" s="23"/>
      <c r="IF62" s="23"/>
      <c r="IG62" s="23"/>
      <c r="IH62" s="23"/>
      <c r="II62" s="23"/>
    </row>
    <row r="63" spans="1:243" s="22" customFormat="1" ht="31.5" customHeight="1">
      <c r="A63" s="66">
        <v>6.01</v>
      </c>
      <c r="B63" s="67" t="s">
        <v>76</v>
      </c>
      <c r="C63" s="39" t="s">
        <v>143</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IA63" s="22">
        <v>6.01</v>
      </c>
      <c r="IB63" s="22" t="s">
        <v>76</v>
      </c>
      <c r="IC63" s="22" t="s">
        <v>143</v>
      </c>
      <c r="IE63" s="23"/>
      <c r="IF63" s="23"/>
      <c r="IG63" s="23"/>
      <c r="IH63" s="23"/>
      <c r="II63" s="23"/>
    </row>
    <row r="64" spans="1:243" s="22" customFormat="1" ht="48.75" customHeight="1">
      <c r="A64" s="66">
        <v>6.02</v>
      </c>
      <c r="B64" s="67" t="s">
        <v>77</v>
      </c>
      <c r="C64" s="39" t="s">
        <v>144</v>
      </c>
      <c r="D64" s="68">
        <v>9.67</v>
      </c>
      <c r="E64" s="69" t="s">
        <v>52</v>
      </c>
      <c r="F64" s="70">
        <v>1654.27</v>
      </c>
      <c r="G64" s="40"/>
      <c r="H64" s="24"/>
      <c r="I64" s="47" t="s">
        <v>38</v>
      </c>
      <c r="J64" s="48">
        <f t="shared" si="8"/>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9"/>
        <v>15997</v>
      </c>
      <c r="BB64" s="60">
        <f t="shared" si="10"/>
        <v>15997</v>
      </c>
      <c r="BC64" s="56" t="str">
        <f t="shared" si="11"/>
        <v>INR  Fifteen Thousand Nine Hundred &amp; Ninety Seven  Only</v>
      </c>
      <c r="IA64" s="22">
        <v>6.02</v>
      </c>
      <c r="IB64" s="22" t="s">
        <v>77</v>
      </c>
      <c r="IC64" s="22" t="s">
        <v>144</v>
      </c>
      <c r="ID64" s="22">
        <v>9.67</v>
      </c>
      <c r="IE64" s="23" t="s">
        <v>52</v>
      </c>
      <c r="IF64" s="23"/>
      <c r="IG64" s="23"/>
      <c r="IH64" s="23"/>
      <c r="II64" s="23"/>
    </row>
    <row r="65" spans="1:243" s="22" customFormat="1" ht="57">
      <c r="A65" s="66">
        <v>6.03</v>
      </c>
      <c r="B65" s="67" t="s">
        <v>330</v>
      </c>
      <c r="C65" s="39" t="s">
        <v>145</v>
      </c>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IA65" s="22">
        <v>6.03</v>
      </c>
      <c r="IB65" s="22" t="s">
        <v>330</v>
      </c>
      <c r="IC65" s="22" t="s">
        <v>145</v>
      </c>
      <c r="IE65" s="23"/>
      <c r="IF65" s="23"/>
      <c r="IG65" s="23"/>
      <c r="IH65" s="23"/>
      <c r="II65" s="23"/>
    </row>
    <row r="66" spans="1:243" s="22" customFormat="1" ht="71.25">
      <c r="A66" s="66">
        <v>6.04</v>
      </c>
      <c r="B66" s="67" t="s">
        <v>331</v>
      </c>
      <c r="C66" s="39" t="s">
        <v>146</v>
      </c>
      <c r="D66" s="68">
        <v>9.67</v>
      </c>
      <c r="E66" s="69" t="s">
        <v>52</v>
      </c>
      <c r="F66" s="70">
        <v>152.52</v>
      </c>
      <c r="G66" s="65">
        <v>37800</v>
      </c>
      <c r="H66" s="50"/>
      <c r="I66" s="51" t="s">
        <v>38</v>
      </c>
      <c r="J66" s="52">
        <f t="shared" si="8"/>
        <v>1</v>
      </c>
      <c r="K66" s="50" t="s">
        <v>39</v>
      </c>
      <c r="L66" s="50" t="s">
        <v>4</v>
      </c>
      <c r="M66" s="53"/>
      <c r="N66" s="50"/>
      <c r="O66" s="50"/>
      <c r="P66" s="54"/>
      <c r="Q66" s="50"/>
      <c r="R66" s="50"/>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42">
        <f t="shared" si="9"/>
        <v>1475</v>
      </c>
      <c r="BB66" s="55">
        <f t="shared" si="10"/>
        <v>1475</v>
      </c>
      <c r="BC66" s="56" t="str">
        <f t="shared" si="11"/>
        <v>INR  One Thousand Four Hundred &amp; Seventy Five  Only</v>
      </c>
      <c r="IA66" s="22">
        <v>6.04</v>
      </c>
      <c r="IB66" s="22" t="s">
        <v>331</v>
      </c>
      <c r="IC66" s="22" t="s">
        <v>146</v>
      </c>
      <c r="ID66" s="22">
        <v>9.67</v>
      </c>
      <c r="IE66" s="23" t="s">
        <v>52</v>
      </c>
      <c r="IF66" s="23"/>
      <c r="IG66" s="23"/>
      <c r="IH66" s="23"/>
      <c r="II66" s="23"/>
    </row>
    <row r="67" spans="1:243" s="22" customFormat="1" ht="42.75">
      <c r="A67" s="66">
        <v>6.05</v>
      </c>
      <c r="B67" s="67" t="s">
        <v>78</v>
      </c>
      <c r="C67" s="39" t="s">
        <v>147</v>
      </c>
      <c r="D67" s="68">
        <v>3.87</v>
      </c>
      <c r="E67" s="69" t="s">
        <v>52</v>
      </c>
      <c r="F67" s="70">
        <v>82.11</v>
      </c>
      <c r="G67" s="40"/>
      <c r="H67" s="24"/>
      <c r="I67" s="47" t="s">
        <v>38</v>
      </c>
      <c r="J67" s="48">
        <f t="shared" si="8"/>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9"/>
        <v>318</v>
      </c>
      <c r="BB67" s="60">
        <f t="shared" si="10"/>
        <v>318</v>
      </c>
      <c r="BC67" s="56" t="str">
        <f t="shared" si="11"/>
        <v>INR  Three Hundred &amp; Eighteen  Only</v>
      </c>
      <c r="IA67" s="22">
        <v>6.05</v>
      </c>
      <c r="IB67" s="22" t="s">
        <v>78</v>
      </c>
      <c r="IC67" s="22" t="s">
        <v>147</v>
      </c>
      <c r="ID67" s="22">
        <v>3.87</v>
      </c>
      <c r="IE67" s="23" t="s">
        <v>52</v>
      </c>
      <c r="IF67" s="23"/>
      <c r="IG67" s="23"/>
      <c r="IH67" s="23"/>
      <c r="II67" s="23"/>
    </row>
    <row r="68" spans="1:243" s="22" customFormat="1" ht="42.75">
      <c r="A68" s="66">
        <v>6.06</v>
      </c>
      <c r="B68" s="67" t="s">
        <v>80</v>
      </c>
      <c r="C68" s="39" t="s">
        <v>148</v>
      </c>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IA68" s="22">
        <v>6.06</v>
      </c>
      <c r="IB68" s="22" t="s">
        <v>80</v>
      </c>
      <c r="IC68" s="22" t="s">
        <v>148</v>
      </c>
      <c r="IE68" s="23"/>
      <c r="IF68" s="23"/>
      <c r="IG68" s="23"/>
      <c r="IH68" s="23"/>
      <c r="II68" s="23"/>
    </row>
    <row r="69" spans="1:243" s="22" customFormat="1" ht="23.25" customHeight="1">
      <c r="A69" s="66">
        <v>6.07</v>
      </c>
      <c r="B69" s="67" t="s">
        <v>81</v>
      </c>
      <c r="C69" s="39" t="s">
        <v>149</v>
      </c>
      <c r="D69" s="68">
        <v>14</v>
      </c>
      <c r="E69" s="69" t="s">
        <v>68</v>
      </c>
      <c r="F69" s="70">
        <v>30.55</v>
      </c>
      <c r="G69" s="65">
        <v>37800</v>
      </c>
      <c r="H69" s="50"/>
      <c r="I69" s="51" t="s">
        <v>38</v>
      </c>
      <c r="J69" s="52">
        <f t="shared" si="8"/>
        <v>1</v>
      </c>
      <c r="K69" s="50" t="s">
        <v>39</v>
      </c>
      <c r="L69" s="50" t="s">
        <v>4</v>
      </c>
      <c r="M69" s="53"/>
      <c r="N69" s="50"/>
      <c r="O69" s="50"/>
      <c r="P69" s="54"/>
      <c r="Q69" s="50"/>
      <c r="R69" s="50"/>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42">
        <f t="shared" si="9"/>
        <v>428</v>
      </c>
      <c r="BB69" s="55">
        <f t="shared" si="10"/>
        <v>428</v>
      </c>
      <c r="BC69" s="56" t="str">
        <f t="shared" si="11"/>
        <v>INR  Four Hundred &amp; Twenty Eight  Only</v>
      </c>
      <c r="IA69" s="22">
        <v>6.07</v>
      </c>
      <c r="IB69" s="22" t="s">
        <v>81</v>
      </c>
      <c r="IC69" s="22" t="s">
        <v>149</v>
      </c>
      <c r="ID69" s="22">
        <v>14</v>
      </c>
      <c r="IE69" s="23" t="s">
        <v>68</v>
      </c>
      <c r="IF69" s="23"/>
      <c r="IG69" s="23"/>
      <c r="IH69" s="23"/>
      <c r="II69" s="23"/>
    </row>
    <row r="70" spans="1:243" s="22" customFormat="1" ht="128.25">
      <c r="A70" s="66">
        <v>6.08</v>
      </c>
      <c r="B70" s="67" t="s">
        <v>332</v>
      </c>
      <c r="C70" s="39" t="s">
        <v>150</v>
      </c>
      <c r="D70" s="68">
        <v>4</v>
      </c>
      <c r="E70" s="69" t="s">
        <v>68</v>
      </c>
      <c r="F70" s="70">
        <v>746.69</v>
      </c>
      <c r="G70" s="61">
        <v>1455</v>
      </c>
      <c r="H70" s="50"/>
      <c r="I70" s="51" t="s">
        <v>38</v>
      </c>
      <c r="J70" s="52">
        <f t="shared" si="8"/>
        <v>1</v>
      </c>
      <c r="K70" s="50" t="s">
        <v>39</v>
      </c>
      <c r="L70" s="50" t="s">
        <v>4</v>
      </c>
      <c r="M70" s="53"/>
      <c r="N70" s="50"/>
      <c r="O70" s="50"/>
      <c r="P70" s="54"/>
      <c r="Q70" s="50"/>
      <c r="R70" s="50"/>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42">
        <f t="shared" si="9"/>
        <v>2987</v>
      </c>
      <c r="BB70" s="55">
        <f t="shared" si="10"/>
        <v>2987</v>
      </c>
      <c r="BC70" s="56" t="str">
        <f t="shared" si="11"/>
        <v>INR  Two Thousand Nine Hundred &amp; Eighty Seven  Only</v>
      </c>
      <c r="IA70" s="22">
        <v>6.08</v>
      </c>
      <c r="IB70" s="22" t="s">
        <v>332</v>
      </c>
      <c r="IC70" s="22" t="s">
        <v>150</v>
      </c>
      <c r="ID70" s="22">
        <v>4</v>
      </c>
      <c r="IE70" s="23" t="s">
        <v>68</v>
      </c>
      <c r="IF70" s="23"/>
      <c r="IG70" s="23"/>
      <c r="IH70" s="23"/>
      <c r="II70" s="23"/>
    </row>
    <row r="71" spans="1:243" s="22" customFormat="1" ht="85.5">
      <c r="A71" s="66">
        <v>6.09</v>
      </c>
      <c r="B71" s="67" t="s">
        <v>82</v>
      </c>
      <c r="C71" s="39" t="s">
        <v>151</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IA71" s="22">
        <v>6.09</v>
      </c>
      <c r="IB71" s="22" t="s">
        <v>82</v>
      </c>
      <c r="IC71" s="22" t="s">
        <v>151</v>
      </c>
      <c r="IE71" s="23"/>
      <c r="IF71" s="23"/>
      <c r="IG71" s="23"/>
      <c r="IH71" s="23"/>
      <c r="II71" s="23"/>
    </row>
    <row r="72" spans="1:243" s="22" customFormat="1" ht="57">
      <c r="A72" s="66">
        <v>6.1</v>
      </c>
      <c r="B72" s="67" t="s">
        <v>79</v>
      </c>
      <c r="C72" s="39" t="s">
        <v>152</v>
      </c>
      <c r="D72" s="68">
        <v>1</v>
      </c>
      <c r="E72" s="69" t="s">
        <v>68</v>
      </c>
      <c r="F72" s="70">
        <v>225.47</v>
      </c>
      <c r="G72" s="61">
        <v>1455</v>
      </c>
      <c r="H72" s="50"/>
      <c r="I72" s="51" t="s">
        <v>38</v>
      </c>
      <c r="J72" s="52">
        <f t="shared" si="8"/>
        <v>1</v>
      </c>
      <c r="K72" s="50" t="s">
        <v>39</v>
      </c>
      <c r="L72" s="50" t="s">
        <v>4</v>
      </c>
      <c r="M72" s="53"/>
      <c r="N72" s="50"/>
      <c r="O72" s="50"/>
      <c r="P72" s="54"/>
      <c r="Q72" s="50"/>
      <c r="R72" s="50"/>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42">
        <f>ROUND(total_amount_ba($B$2,$D$2,D72,F72,J72,K72,M72),0)</f>
        <v>225</v>
      </c>
      <c r="BB72" s="55">
        <f>BA72+SUM(N72:AZ72)</f>
        <v>225</v>
      </c>
      <c r="BC72" s="56" t="str">
        <f>SpellNumber(L72,BB72)</f>
        <v>INR  Two Hundred &amp; Twenty Five  Only</v>
      </c>
      <c r="IA72" s="22">
        <v>6.1</v>
      </c>
      <c r="IB72" s="22" t="s">
        <v>79</v>
      </c>
      <c r="IC72" s="22" t="s">
        <v>152</v>
      </c>
      <c r="ID72" s="22">
        <v>1</v>
      </c>
      <c r="IE72" s="23" t="s">
        <v>68</v>
      </c>
      <c r="IF72" s="23"/>
      <c r="IG72" s="23"/>
      <c r="IH72" s="23"/>
      <c r="II72" s="23"/>
    </row>
    <row r="73" spans="1:243" s="22" customFormat="1" ht="32.25" customHeight="1">
      <c r="A73" s="66">
        <v>6.11</v>
      </c>
      <c r="B73" s="67" t="s">
        <v>333</v>
      </c>
      <c r="C73" s="39" t="s">
        <v>153</v>
      </c>
      <c r="D73" s="68">
        <v>3</v>
      </c>
      <c r="E73" s="69" t="s">
        <v>68</v>
      </c>
      <c r="F73" s="70">
        <v>203.15</v>
      </c>
      <c r="G73" s="61">
        <v>12714</v>
      </c>
      <c r="H73" s="50"/>
      <c r="I73" s="51" t="s">
        <v>38</v>
      </c>
      <c r="J73" s="52">
        <f aca="true" t="shared" si="12" ref="J73:J117">IF(I73="Less(-)",-1,1)</f>
        <v>1</v>
      </c>
      <c r="K73" s="50" t="s">
        <v>39</v>
      </c>
      <c r="L73" s="50" t="s">
        <v>4</v>
      </c>
      <c r="M73" s="53"/>
      <c r="N73" s="50"/>
      <c r="O73" s="50"/>
      <c r="P73" s="54"/>
      <c r="Q73" s="50"/>
      <c r="R73" s="50"/>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42">
        <f aca="true" t="shared" si="13" ref="BA73:BA112">ROUND(total_amount_ba($B$2,$D$2,D73,F73,J73,K73,M73),0)</f>
        <v>609</v>
      </c>
      <c r="BB73" s="55">
        <f aca="true" t="shared" si="14" ref="BB73:BB117">BA73+SUM(N73:AZ73)</f>
        <v>609</v>
      </c>
      <c r="BC73" s="56" t="str">
        <f aca="true" t="shared" si="15" ref="BC73:BC117">SpellNumber(L73,BB73)</f>
        <v>INR  Six Hundred &amp; Nine  Only</v>
      </c>
      <c r="IA73" s="22">
        <v>6.11</v>
      </c>
      <c r="IB73" s="22" t="s">
        <v>333</v>
      </c>
      <c r="IC73" s="22" t="s">
        <v>153</v>
      </c>
      <c r="ID73" s="22">
        <v>3</v>
      </c>
      <c r="IE73" s="23" t="s">
        <v>68</v>
      </c>
      <c r="IF73" s="23"/>
      <c r="IG73" s="23"/>
      <c r="IH73" s="23"/>
      <c r="II73" s="23"/>
    </row>
    <row r="74" spans="1:243" s="22" customFormat="1" ht="85.5">
      <c r="A74" s="66">
        <v>6.12</v>
      </c>
      <c r="B74" s="67" t="s">
        <v>83</v>
      </c>
      <c r="C74" s="39" t="s">
        <v>154</v>
      </c>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IA74" s="22">
        <v>6.12</v>
      </c>
      <c r="IB74" s="22" t="s">
        <v>83</v>
      </c>
      <c r="IC74" s="22" t="s">
        <v>154</v>
      </c>
      <c r="IE74" s="23"/>
      <c r="IF74" s="23"/>
      <c r="IG74" s="23"/>
      <c r="IH74" s="23"/>
      <c r="II74" s="23"/>
    </row>
    <row r="75" spans="1:243" s="22" customFormat="1" ht="20.25" customHeight="1">
      <c r="A75" s="66">
        <v>6.13</v>
      </c>
      <c r="B75" s="67" t="s">
        <v>84</v>
      </c>
      <c r="C75" s="39" t="s">
        <v>155</v>
      </c>
      <c r="D75" s="68">
        <v>8</v>
      </c>
      <c r="E75" s="69" t="s">
        <v>68</v>
      </c>
      <c r="F75" s="70">
        <v>90.79</v>
      </c>
      <c r="G75" s="40"/>
      <c r="H75" s="24"/>
      <c r="I75" s="47" t="s">
        <v>38</v>
      </c>
      <c r="J75" s="48">
        <f t="shared" si="12"/>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13"/>
        <v>726</v>
      </c>
      <c r="BB75" s="60">
        <f t="shared" si="14"/>
        <v>726</v>
      </c>
      <c r="BC75" s="56" t="str">
        <f t="shared" si="15"/>
        <v>INR  Seven Hundred &amp; Twenty Six  Only</v>
      </c>
      <c r="IA75" s="22">
        <v>6.13</v>
      </c>
      <c r="IB75" s="22" t="s">
        <v>84</v>
      </c>
      <c r="IC75" s="22" t="s">
        <v>155</v>
      </c>
      <c r="ID75" s="22">
        <v>8</v>
      </c>
      <c r="IE75" s="23" t="s">
        <v>68</v>
      </c>
      <c r="IF75" s="23"/>
      <c r="IG75" s="23"/>
      <c r="IH75" s="23"/>
      <c r="II75" s="23"/>
    </row>
    <row r="76" spans="1:243" s="22" customFormat="1" ht="18" customHeight="1">
      <c r="A76" s="66">
        <v>6.14</v>
      </c>
      <c r="B76" s="67" t="s">
        <v>334</v>
      </c>
      <c r="C76" s="39" t="s">
        <v>156</v>
      </c>
      <c r="D76" s="68">
        <v>20</v>
      </c>
      <c r="E76" s="69" t="s">
        <v>68</v>
      </c>
      <c r="F76" s="70">
        <v>65.76</v>
      </c>
      <c r="G76" s="61">
        <v>12714</v>
      </c>
      <c r="H76" s="50"/>
      <c r="I76" s="51" t="s">
        <v>38</v>
      </c>
      <c r="J76" s="52">
        <f t="shared" si="12"/>
        <v>1</v>
      </c>
      <c r="K76" s="50" t="s">
        <v>39</v>
      </c>
      <c r="L76" s="50" t="s">
        <v>4</v>
      </c>
      <c r="M76" s="53"/>
      <c r="N76" s="50"/>
      <c r="O76" s="50"/>
      <c r="P76" s="54"/>
      <c r="Q76" s="50"/>
      <c r="R76" s="50"/>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42">
        <f t="shared" si="13"/>
        <v>1315</v>
      </c>
      <c r="BB76" s="55">
        <f t="shared" si="14"/>
        <v>1315</v>
      </c>
      <c r="BC76" s="56" t="str">
        <f t="shared" si="15"/>
        <v>INR  One Thousand Three Hundred &amp; Fifteen  Only</v>
      </c>
      <c r="IA76" s="22">
        <v>6.14</v>
      </c>
      <c r="IB76" s="22" t="s">
        <v>334</v>
      </c>
      <c r="IC76" s="22" t="s">
        <v>156</v>
      </c>
      <c r="ID76" s="22">
        <v>20</v>
      </c>
      <c r="IE76" s="23" t="s">
        <v>68</v>
      </c>
      <c r="IF76" s="23"/>
      <c r="IG76" s="23"/>
      <c r="IH76" s="23"/>
      <c r="II76" s="23"/>
    </row>
    <row r="77" spans="1:243" s="22" customFormat="1" ht="57" customHeight="1">
      <c r="A77" s="66">
        <v>6.15</v>
      </c>
      <c r="B77" s="67" t="s">
        <v>85</v>
      </c>
      <c r="C77" s="39" t="s">
        <v>157</v>
      </c>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IA77" s="22">
        <v>6.15</v>
      </c>
      <c r="IB77" s="22" t="s">
        <v>85</v>
      </c>
      <c r="IC77" s="22" t="s">
        <v>157</v>
      </c>
      <c r="IE77" s="23"/>
      <c r="IF77" s="23"/>
      <c r="IG77" s="23"/>
      <c r="IH77" s="23"/>
      <c r="II77" s="23"/>
    </row>
    <row r="78" spans="1:243" s="22" customFormat="1" ht="57">
      <c r="A78" s="66">
        <v>6.16</v>
      </c>
      <c r="B78" s="67" t="s">
        <v>81</v>
      </c>
      <c r="C78" s="39" t="s">
        <v>158</v>
      </c>
      <c r="D78" s="68">
        <v>10</v>
      </c>
      <c r="E78" s="69" t="s">
        <v>68</v>
      </c>
      <c r="F78" s="70">
        <v>52.3</v>
      </c>
      <c r="G78" s="61">
        <v>434553</v>
      </c>
      <c r="H78" s="50"/>
      <c r="I78" s="51" t="s">
        <v>38</v>
      </c>
      <c r="J78" s="52">
        <f t="shared" si="12"/>
        <v>1</v>
      </c>
      <c r="K78" s="50" t="s">
        <v>39</v>
      </c>
      <c r="L78" s="50" t="s">
        <v>4</v>
      </c>
      <c r="M78" s="53"/>
      <c r="N78" s="50"/>
      <c r="O78" s="50"/>
      <c r="P78" s="54"/>
      <c r="Q78" s="50"/>
      <c r="R78" s="50"/>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42">
        <f t="shared" si="13"/>
        <v>523</v>
      </c>
      <c r="BB78" s="55">
        <f t="shared" si="14"/>
        <v>523</v>
      </c>
      <c r="BC78" s="56" t="str">
        <f t="shared" si="15"/>
        <v>INR  Five Hundred &amp; Twenty Three  Only</v>
      </c>
      <c r="IA78" s="22">
        <v>6.16</v>
      </c>
      <c r="IB78" s="22" t="s">
        <v>81</v>
      </c>
      <c r="IC78" s="22" t="s">
        <v>158</v>
      </c>
      <c r="ID78" s="22">
        <v>10</v>
      </c>
      <c r="IE78" s="23" t="s">
        <v>68</v>
      </c>
      <c r="IF78" s="23"/>
      <c r="IG78" s="23"/>
      <c r="IH78" s="23"/>
      <c r="II78" s="23"/>
    </row>
    <row r="79" spans="1:243" s="22" customFormat="1" ht="85.5">
      <c r="A79" s="66">
        <v>6.17</v>
      </c>
      <c r="B79" s="67" t="s">
        <v>86</v>
      </c>
      <c r="C79" s="39" t="s">
        <v>159</v>
      </c>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IA79" s="22">
        <v>6.17</v>
      </c>
      <c r="IB79" s="22" t="s">
        <v>86</v>
      </c>
      <c r="IC79" s="22" t="s">
        <v>159</v>
      </c>
      <c r="IE79" s="23"/>
      <c r="IF79" s="23"/>
      <c r="IG79" s="23"/>
      <c r="IH79" s="23"/>
      <c r="II79" s="23"/>
    </row>
    <row r="80" spans="1:243" s="22" customFormat="1" ht="57">
      <c r="A80" s="66">
        <v>6.18</v>
      </c>
      <c r="B80" s="67" t="s">
        <v>87</v>
      </c>
      <c r="C80" s="39" t="s">
        <v>160</v>
      </c>
      <c r="D80" s="68">
        <v>5</v>
      </c>
      <c r="E80" s="69" t="s">
        <v>68</v>
      </c>
      <c r="F80" s="70">
        <v>54.4</v>
      </c>
      <c r="G80" s="61">
        <v>434553</v>
      </c>
      <c r="H80" s="50"/>
      <c r="I80" s="51" t="s">
        <v>38</v>
      </c>
      <c r="J80" s="52">
        <f t="shared" si="12"/>
        <v>1</v>
      </c>
      <c r="K80" s="50" t="s">
        <v>39</v>
      </c>
      <c r="L80" s="50" t="s">
        <v>4</v>
      </c>
      <c r="M80" s="53"/>
      <c r="N80" s="50"/>
      <c r="O80" s="50"/>
      <c r="P80" s="54"/>
      <c r="Q80" s="50"/>
      <c r="R80" s="50"/>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42">
        <f t="shared" si="13"/>
        <v>272</v>
      </c>
      <c r="BB80" s="55">
        <f t="shared" si="14"/>
        <v>272</v>
      </c>
      <c r="BC80" s="56" t="str">
        <f t="shared" si="15"/>
        <v>INR  Two Hundred &amp; Seventy Two  Only</v>
      </c>
      <c r="IA80" s="22">
        <v>6.18</v>
      </c>
      <c r="IB80" s="22" t="s">
        <v>87</v>
      </c>
      <c r="IC80" s="22" t="s">
        <v>160</v>
      </c>
      <c r="ID80" s="22">
        <v>5</v>
      </c>
      <c r="IE80" s="23" t="s">
        <v>68</v>
      </c>
      <c r="IF80" s="23"/>
      <c r="IG80" s="23"/>
      <c r="IH80" s="23"/>
      <c r="II80" s="23"/>
    </row>
    <row r="81" spans="1:243" s="22" customFormat="1" ht="85.5">
      <c r="A81" s="70">
        <v>6.19</v>
      </c>
      <c r="B81" s="67" t="s">
        <v>335</v>
      </c>
      <c r="C81" s="39" t="s">
        <v>161</v>
      </c>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IA81" s="22">
        <v>6.19</v>
      </c>
      <c r="IB81" s="22" t="s">
        <v>335</v>
      </c>
      <c r="IC81" s="22" t="s">
        <v>161</v>
      </c>
      <c r="IE81" s="23"/>
      <c r="IF81" s="23"/>
      <c r="IG81" s="23"/>
      <c r="IH81" s="23"/>
      <c r="II81" s="23"/>
    </row>
    <row r="82" spans="1:243" s="22" customFormat="1" ht="85.5">
      <c r="A82" s="66">
        <v>6.2</v>
      </c>
      <c r="B82" s="67" t="s">
        <v>336</v>
      </c>
      <c r="C82" s="39" t="s">
        <v>162</v>
      </c>
      <c r="D82" s="68">
        <v>95</v>
      </c>
      <c r="E82" s="69" t="s">
        <v>52</v>
      </c>
      <c r="F82" s="70">
        <v>878.12</v>
      </c>
      <c r="G82" s="61">
        <v>434553</v>
      </c>
      <c r="H82" s="50"/>
      <c r="I82" s="51" t="s">
        <v>38</v>
      </c>
      <c r="J82" s="52">
        <f t="shared" si="12"/>
        <v>1</v>
      </c>
      <c r="K82" s="50" t="s">
        <v>39</v>
      </c>
      <c r="L82" s="50" t="s">
        <v>4</v>
      </c>
      <c r="M82" s="53"/>
      <c r="N82" s="50"/>
      <c r="O82" s="50"/>
      <c r="P82" s="54"/>
      <c r="Q82" s="50"/>
      <c r="R82" s="50"/>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42">
        <f t="shared" si="13"/>
        <v>83421</v>
      </c>
      <c r="BB82" s="55">
        <f t="shared" si="14"/>
        <v>83421</v>
      </c>
      <c r="BC82" s="56" t="str">
        <f t="shared" si="15"/>
        <v>INR  Eighty Three Thousand Four Hundred &amp; Twenty One  Only</v>
      </c>
      <c r="IA82" s="22">
        <v>6.2</v>
      </c>
      <c r="IB82" s="22" t="s">
        <v>336</v>
      </c>
      <c r="IC82" s="22" t="s">
        <v>162</v>
      </c>
      <c r="ID82" s="22">
        <v>95</v>
      </c>
      <c r="IE82" s="23" t="s">
        <v>52</v>
      </c>
      <c r="IF82" s="23"/>
      <c r="IG82" s="23"/>
      <c r="IH82" s="23"/>
      <c r="II82" s="23"/>
    </row>
    <row r="83" spans="1:237" ht="15.75">
      <c r="A83" s="66">
        <v>7</v>
      </c>
      <c r="B83" s="67" t="s">
        <v>88</v>
      </c>
      <c r="C83" s="39" t="s">
        <v>163</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IA83" s="1">
        <v>7</v>
      </c>
      <c r="IB83" s="1" t="s">
        <v>88</v>
      </c>
      <c r="IC83" s="1" t="s">
        <v>163</v>
      </c>
    </row>
    <row r="84" spans="1:239" ht="85.5">
      <c r="A84" s="66">
        <v>7.01</v>
      </c>
      <c r="B84" s="67" t="s">
        <v>337</v>
      </c>
      <c r="C84" s="39" t="s">
        <v>164</v>
      </c>
      <c r="D84" s="68">
        <v>3455</v>
      </c>
      <c r="E84" s="69" t="s">
        <v>100</v>
      </c>
      <c r="F84" s="70">
        <v>89.21</v>
      </c>
      <c r="G84" s="40"/>
      <c r="H84" s="24"/>
      <c r="I84" s="47" t="s">
        <v>38</v>
      </c>
      <c r="J84" s="48">
        <f t="shared" si="12"/>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13"/>
        <v>308221</v>
      </c>
      <c r="BB84" s="60">
        <f t="shared" si="14"/>
        <v>308221</v>
      </c>
      <c r="BC84" s="56" t="str">
        <f t="shared" si="15"/>
        <v>INR  Three Lakh Eight Thousand Two Hundred &amp; Twenty One  Only</v>
      </c>
      <c r="IA84" s="1">
        <v>7.01</v>
      </c>
      <c r="IB84" s="1" t="s">
        <v>337</v>
      </c>
      <c r="IC84" s="1" t="s">
        <v>164</v>
      </c>
      <c r="ID84" s="1">
        <v>3455</v>
      </c>
      <c r="IE84" s="3" t="s">
        <v>100</v>
      </c>
    </row>
    <row r="85" spans="1:237" ht="99.75">
      <c r="A85" s="66">
        <v>7.02</v>
      </c>
      <c r="B85" s="67" t="s">
        <v>89</v>
      </c>
      <c r="C85" s="39" t="s">
        <v>165</v>
      </c>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IA85" s="1">
        <v>7.02</v>
      </c>
      <c r="IB85" s="1" t="s">
        <v>89</v>
      </c>
      <c r="IC85" s="1" t="s">
        <v>165</v>
      </c>
    </row>
    <row r="86" spans="1:239" ht="57">
      <c r="A86" s="66">
        <v>7.03</v>
      </c>
      <c r="B86" s="67" t="s">
        <v>338</v>
      </c>
      <c r="C86" s="39" t="s">
        <v>166</v>
      </c>
      <c r="D86" s="68">
        <v>9.25</v>
      </c>
      <c r="E86" s="69" t="s">
        <v>52</v>
      </c>
      <c r="F86" s="70">
        <v>3882.63</v>
      </c>
      <c r="G86" s="40"/>
      <c r="H86" s="24"/>
      <c r="I86" s="47" t="s">
        <v>38</v>
      </c>
      <c r="J86" s="48">
        <f t="shared" si="12"/>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13"/>
        <v>35914</v>
      </c>
      <c r="BB86" s="60">
        <f t="shared" si="14"/>
        <v>35914</v>
      </c>
      <c r="BC86" s="56" t="str">
        <f t="shared" si="15"/>
        <v>INR  Thirty Five Thousand Nine Hundred &amp; Fourteen  Only</v>
      </c>
      <c r="IA86" s="1">
        <v>7.03</v>
      </c>
      <c r="IB86" s="1" t="s">
        <v>338</v>
      </c>
      <c r="IC86" s="1" t="s">
        <v>166</v>
      </c>
      <c r="ID86" s="1">
        <v>9.25</v>
      </c>
      <c r="IE86" s="3" t="s">
        <v>52</v>
      </c>
    </row>
    <row r="87" spans="1:237" ht="85.5">
      <c r="A87" s="66">
        <v>7.04</v>
      </c>
      <c r="B87" s="67" t="s">
        <v>90</v>
      </c>
      <c r="C87" s="39" t="s">
        <v>167</v>
      </c>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IA87" s="1">
        <v>7.04</v>
      </c>
      <c r="IB87" s="1" t="s">
        <v>90</v>
      </c>
      <c r="IC87" s="1" t="s">
        <v>167</v>
      </c>
    </row>
    <row r="88" spans="1:239" ht="71.25">
      <c r="A88" s="66">
        <v>7.05</v>
      </c>
      <c r="B88" s="67" t="s">
        <v>339</v>
      </c>
      <c r="C88" s="39" t="s">
        <v>168</v>
      </c>
      <c r="D88" s="68">
        <v>126</v>
      </c>
      <c r="E88" s="69" t="s">
        <v>100</v>
      </c>
      <c r="F88" s="70">
        <v>93.33</v>
      </c>
      <c r="G88" s="61">
        <v>1455</v>
      </c>
      <c r="H88" s="50"/>
      <c r="I88" s="51" t="s">
        <v>38</v>
      </c>
      <c r="J88" s="52">
        <f t="shared" si="12"/>
        <v>1</v>
      </c>
      <c r="K88" s="50" t="s">
        <v>39</v>
      </c>
      <c r="L88" s="50" t="s">
        <v>4</v>
      </c>
      <c r="M88" s="53"/>
      <c r="N88" s="50"/>
      <c r="O88" s="50"/>
      <c r="P88" s="54"/>
      <c r="Q88" s="50"/>
      <c r="R88" s="50"/>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42">
        <f t="shared" si="13"/>
        <v>11760</v>
      </c>
      <c r="BB88" s="55">
        <f t="shared" si="14"/>
        <v>11760</v>
      </c>
      <c r="BC88" s="56" t="str">
        <f t="shared" si="15"/>
        <v>INR  Eleven Thousand Seven Hundred &amp; Sixty  Only</v>
      </c>
      <c r="IA88" s="1">
        <v>7.05</v>
      </c>
      <c r="IB88" s="1" t="s">
        <v>339</v>
      </c>
      <c r="IC88" s="1" t="s">
        <v>168</v>
      </c>
      <c r="ID88" s="1">
        <v>126</v>
      </c>
      <c r="IE88" s="3" t="s">
        <v>100</v>
      </c>
    </row>
    <row r="89" spans="1:239" ht="71.25">
      <c r="A89" s="66">
        <v>7.06</v>
      </c>
      <c r="B89" s="67" t="s">
        <v>340</v>
      </c>
      <c r="C89" s="39" t="s">
        <v>169</v>
      </c>
      <c r="D89" s="68">
        <v>72</v>
      </c>
      <c r="E89" s="69" t="s">
        <v>100</v>
      </c>
      <c r="F89" s="70">
        <v>73.52</v>
      </c>
      <c r="G89" s="61">
        <v>1455</v>
      </c>
      <c r="H89" s="50"/>
      <c r="I89" s="51" t="s">
        <v>38</v>
      </c>
      <c r="J89" s="52">
        <f t="shared" si="12"/>
        <v>1</v>
      </c>
      <c r="K89" s="50" t="s">
        <v>39</v>
      </c>
      <c r="L89" s="50" t="s">
        <v>4</v>
      </c>
      <c r="M89" s="53"/>
      <c r="N89" s="50"/>
      <c r="O89" s="50"/>
      <c r="P89" s="54"/>
      <c r="Q89" s="50"/>
      <c r="R89" s="50"/>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42">
        <f t="shared" si="13"/>
        <v>5293</v>
      </c>
      <c r="BB89" s="55">
        <f t="shared" si="14"/>
        <v>5293</v>
      </c>
      <c r="BC89" s="56" t="str">
        <f t="shared" si="15"/>
        <v>INR  Five Thousand Two Hundred &amp; Ninety Three  Only</v>
      </c>
      <c r="IA89" s="1">
        <v>7.06</v>
      </c>
      <c r="IB89" s="1" t="s">
        <v>340</v>
      </c>
      <c r="IC89" s="1" t="s">
        <v>169</v>
      </c>
      <c r="ID89" s="1">
        <v>72</v>
      </c>
      <c r="IE89" s="3" t="s">
        <v>100</v>
      </c>
    </row>
    <row r="90" spans="1:237" ht="71.25">
      <c r="A90" s="66">
        <v>7.07</v>
      </c>
      <c r="B90" s="67" t="s">
        <v>91</v>
      </c>
      <c r="C90" s="39" t="s">
        <v>170</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IA90" s="1">
        <v>7.07</v>
      </c>
      <c r="IB90" s="1" t="s">
        <v>91</v>
      </c>
      <c r="IC90" s="1" t="s">
        <v>170</v>
      </c>
    </row>
    <row r="91" spans="1:239" ht="71.25">
      <c r="A91" s="66">
        <v>7.08</v>
      </c>
      <c r="B91" s="67" t="s">
        <v>92</v>
      </c>
      <c r="C91" s="39" t="s">
        <v>171</v>
      </c>
      <c r="D91" s="68">
        <v>4075</v>
      </c>
      <c r="E91" s="69" t="s">
        <v>100</v>
      </c>
      <c r="F91" s="70">
        <v>114.86</v>
      </c>
      <c r="G91" s="50"/>
      <c r="H91" s="50"/>
      <c r="I91" s="51" t="s">
        <v>38</v>
      </c>
      <c r="J91" s="52">
        <f t="shared" si="12"/>
        <v>1</v>
      </c>
      <c r="K91" s="50" t="s">
        <v>39</v>
      </c>
      <c r="L91" s="50" t="s">
        <v>4</v>
      </c>
      <c r="M91" s="53"/>
      <c r="N91" s="50"/>
      <c r="O91" s="50"/>
      <c r="P91" s="54"/>
      <c r="Q91" s="50"/>
      <c r="R91" s="50"/>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42">
        <f t="shared" si="13"/>
        <v>468055</v>
      </c>
      <c r="BB91" s="55">
        <f t="shared" si="14"/>
        <v>468055</v>
      </c>
      <c r="BC91" s="56" t="str">
        <f t="shared" si="15"/>
        <v>INR  Four Lakh Sixty Eight Thousand  &amp;Fifty Five  Only</v>
      </c>
      <c r="IA91" s="1">
        <v>7.08</v>
      </c>
      <c r="IB91" s="1" t="s">
        <v>92</v>
      </c>
      <c r="IC91" s="1" t="s">
        <v>171</v>
      </c>
      <c r="ID91" s="1">
        <v>4075</v>
      </c>
      <c r="IE91" s="3" t="s">
        <v>100</v>
      </c>
    </row>
    <row r="92" spans="1:237" ht="15.75">
      <c r="A92" s="66">
        <v>8</v>
      </c>
      <c r="B92" s="67" t="s">
        <v>73</v>
      </c>
      <c r="C92" s="39" t="s">
        <v>172</v>
      </c>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IA92" s="1">
        <v>8</v>
      </c>
      <c r="IB92" s="1" t="s">
        <v>73</v>
      </c>
      <c r="IC92" s="1" t="s">
        <v>172</v>
      </c>
    </row>
    <row r="93" spans="1:237" ht="57">
      <c r="A93" s="66">
        <v>8.01</v>
      </c>
      <c r="B93" s="67" t="s">
        <v>93</v>
      </c>
      <c r="C93" s="39" t="s">
        <v>173</v>
      </c>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IA93" s="1">
        <v>8.01</v>
      </c>
      <c r="IB93" s="1" t="s">
        <v>93</v>
      </c>
      <c r="IC93" s="1" t="s">
        <v>173</v>
      </c>
    </row>
    <row r="94" spans="1:239" ht="71.25">
      <c r="A94" s="66">
        <v>8.02</v>
      </c>
      <c r="B94" s="67" t="s">
        <v>94</v>
      </c>
      <c r="C94" s="39" t="s">
        <v>174</v>
      </c>
      <c r="D94" s="68">
        <v>6</v>
      </c>
      <c r="E94" s="69" t="s">
        <v>52</v>
      </c>
      <c r="F94" s="70">
        <v>456.94</v>
      </c>
      <c r="G94" s="40"/>
      <c r="H94" s="24"/>
      <c r="I94" s="47" t="s">
        <v>38</v>
      </c>
      <c r="J94" s="48">
        <f t="shared" si="12"/>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13"/>
        <v>2742</v>
      </c>
      <c r="BB94" s="60">
        <f t="shared" si="14"/>
        <v>2742</v>
      </c>
      <c r="BC94" s="56" t="str">
        <f t="shared" si="15"/>
        <v>INR  Two Thousand Seven Hundred &amp; Forty Two  Only</v>
      </c>
      <c r="IA94" s="1">
        <v>8.02</v>
      </c>
      <c r="IB94" s="1" t="s">
        <v>94</v>
      </c>
      <c r="IC94" s="1" t="s">
        <v>174</v>
      </c>
      <c r="ID94" s="1">
        <v>6</v>
      </c>
      <c r="IE94" s="3" t="s">
        <v>52</v>
      </c>
    </row>
    <row r="95" spans="1:239" ht="57">
      <c r="A95" s="66">
        <v>8.03</v>
      </c>
      <c r="B95" s="67" t="s">
        <v>341</v>
      </c>
      <c r="C95" s="39" t="s">
        <v>175</v>
      </c>
      <c r="D95" s="68">
        <v>14</v>
      </c>
      <c r="E95" s="69" t="s">
        <v>67</v>
      </c>
      <c r="F95" s="70">
        <v>6431.47</v>
      </c>
      <c r="G95" s="50"/>
      <c r="H95" s="50"/>
      <c r="I95" s="51" t="s">
        <v>38</v>
      </c>
      <c r="J95" s="52">
        <f t="shared" si="12"/>
        <v>1</v>
      </c>
      <c r="K95" s="50" t="s">
        <v>39</v>
      </c>
      <c r="L95" s="50" t="s">
        <v>4</v>
      </c>
      <c r="M95" s="53"/>
      <c r="N95" s="50"/>
      <c r="O95" s="50"/>
      <c r="P95" s="54"/>
      <c r="Q95" s="50"/>
      <c r="R95" s="50"/>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42">
        <f t="shared" si="13"/>
        <v>90041</v>
      </c>
      <c r="BB95" s="55">
        <f t="shared" si="14"/>
        <v>90041</v>
      </c>
      <c r="BC95" s="56" t="str">
        <f t="shared" si="15"/>
        <v>INR  Ninety Thousand  &amp;Forty One  Only</v>
      </c>
      <c r="IA95" s="1">
        <v>8.03</v>
      </c>
      <c r="IB95" s="1" t="s">
        <v>341</v>
      </c>
      <c r="IC95" s="1" t="s">
        <v>175</v>
      </c>
      <c r="ID95" s="1">
        <v>14</v>
      </c>
      <c r="IE95" s="3" t="s">
        <v>67</v>
      </c>
    </row>
    <row r="96" spans="1:237" ht="28.5">
      <c r="A96" s="66">
        <v>8.04</v>
      </c>
      <c r="B96" s="67" t="s">
        <v>342</v>
      </c>
      <c r="C96" s="39" t="s">
        <v>176</v>
      </c>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IA96" s="1">
        <v>8.04</v>
      </c>
      <c r="IB96" s="1" t="s">
        <v>342</v>
      </c>
      <c r="IC96" s="1" t="s">
        <v>176</v>
      </c>
    </row>
    <row r="97" spans="1:239" ht="57">
      <c r="A97" s="66">
        <v>8.05</v>
      </c>
      <c r="B97" s="67" t="s">
        <v>343</v>
      </c>
      <c r="C97" s="39" t="s">
        <v>177</v>
      </c>
      <c r="D97" s="68">
        <v>244</v>
      </c>
      <c r="E97" s="69" t="s">
        <v>430</v>
      </c>
      <c r="F97" s="70">
        <v>65.89</v>
      </c>
      <c r="G97" s="40"/>
      <c r="H97" s="24"/>
      <c r="I97" s="47" t="s">
        <v>38</v>
      </c>
      <c r="J97" s="48">
        <f t="shared" si="12"/>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13"/>
        <v>16077</v>
      </c>
      <c r="BB97" s="60">
        <f t="shared" si="14"/>
        <v>16077</v>
      </c>
      <c r="BC97" s="56" t="str">
        <f t="shared" si="15"/>
        <v>INR  Sixteen Thousand  &amp;Seventy Seven  Only</v>
      </c>
      <c r="IA97" s="1">
        <v>8.05</v>
      </c>
      <c r="IB97" s="1" t="s">
        <v>343</v>
      </c>
      <c r="IC97" s="1" t="s">
        <v>177</v>
      </c>
      <c r="ID97" s="1">
        <v>244</v>
      </c>
      <c r="IE97" s="3" t="s">
        <v>430</v>
      </c>
    </row>
    <row r="98" spans="1:237" ht="171">
      <c r="A98" s="66">
        <v>8.06</v>
      </c>
      <c r="B98" s="67" t="s">
        <v>344</v>
      </c>
      <c r="C98" s="39" t="s">
        <v>178</v>
      </c>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IA98" s="1">
        <v>8.06</v>
      </c>
      <c r="IB98" s="1" t="s">
        <v>344</v>
      </c>
      <c r="IC98" s="1" t="s">
        <v>178</v>
      </c>
    </row>
    <row r="99" spans="1:239" ht="85.5">
      <c r="A99" s="66">
        <v>8.07</v>
      </c>
      <c r="B99" s="67" t="s">
        <v>345</v>
      </c>
      <c r="C99" s="39" t="s">
        <v>179</v>
      </c>
      <c r="D99" s="68">
        <v>75</v>
      </c>
      <c r="E99" s="69" t="s">
        <v>52</v>
      </c>
      <c r="F99" s="70">
        <v>1315.69</v>
      </c>
      <c r="G99" s="40"/>
      <c r="H99" s="24"/>
      <c r="I99" s="47" t="s">
        <v>38</v>
      </c>
      <c r="J99" s="48">
        <f t="shared" si="12"/>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13"/>
        <v>98677</v>
      </c>
      <c r="BB99" s="60">
        <f t="shared" si="14"/>
        <v>98677</v>
      </c>
      <c r="BC99" s="56" t="str">
        <f t="shared" si="15"/>
        <v>INR  Ninety Eight Thousand Six Hundred &amp; Seventy Seven  Only</v>
      </c>
      <c r="IA99" s="1">
        <v>8.07</v>
      </c>
      <c r="IB99" s="1" t="s">
        <v>345</v>
      </c>
      <c r="IC99" s="1" t="s">
        <v>179</v>
      </c>
      <c r="ID99" s="1">
        <v>75</v>
      </c>
      <c r="IE99" s="3" t="s">
        <v>52</v>
      </c>
    </row>
    <row r="100" spans="1:237" ht="171">
      <c r="A100" s="66">
        <v>8.08</v>
      </c>
      <c r="B100" s="67" t="s">
        <v>346</v>
      </c>
      <c r="C100" s="39" t="s">
        <v>180</v>
      </c>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IA100" s="1">
        <v>8.08</v>
      </c>
      <c r="IB100" s="1" t="s">
        <v>346</v>
      </c>
      <c r="IC100" s="1" t="s">
        <v>180</v>
      </c>
    </row>
    <row r="101" spans="1:239" ht="57">
      <c r="A101" s="66">
        <v>8.09</v>
      </c>
      <c r="B101" s="67" t="s">
        <v>345</v>
      </c>
      <c r="C101" s="39" t="s">
        <v>181</v>
      </c>
      <c r="D101" s="68">
        <v>5.1</v>
      </c>
      <c r="E101" s="69" t="s">
        <v>52</v>
      </c>
      <c r="F101" s="70">
        <v>1355.41</v>
      </c>
      <c r="G101" s="40"/>
      <c r="H101" s="24"/>
      <c r="I101" s="47" t="s">
        <v>38</v>
      </c>
      <c r="J101" s="48">
        <f t="shared" si="12"/>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13"/>
        <v>6913</v>
      </c>
      <c r="BB101" s="60">
        <f t="shared" si="14"/>
        <v>6913</v>
      </c>
      <c r="BC101" s="56" t="str">
        <f t="shared" si="15"/>
        <v>INR  Six Thousand Nine Hundred &amp; Thirteen  Only</v>
      </c>
      <c r="IA101" s="1">
        <v>8.09</v>
      </c>
      <c r="IB101" s="1" t="s">
        <v>345</v>
      </c>
      <c r="IC101" s="1" t="s">
        <v>181</v>
      </c>
      <c r="ID101" s="1">
        <v>5.1</v>
      </c>
      <c r="IE101" s="3" t="s">
        <v>52</v>
      </c>
    </row>
    <row r="102" spans="1:237" ht="15.75">
      <c r="A102" s="66">
        <v>9</v>
      </c>
      <c r="B102" s="67" t="s">
        <v>347</v>
      </c>
      <c r="C102" s="39" t="s">
        <v>182</v>
      </c>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IA102" s="1">
        <v>9</v>
      </c>
      <c r="IB102" s="1" t="s">
        <v>347</v>
      </c>
      <c r="IC102" s="1" t="s">
        <v>182</v>
      </c>
    </row>
    <row r="103" spans="1:237" ht="85.5">
      <c r="A103" s="66">
        <v>9.01</v>
      </c>
      <c r="B103" s="67" t="s">
        <v>348</v>
      </c>
      <c r="C103" s="39" t="s">
        <v>183</v>
      </c>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IA103" s="1">
        <v>9.01</v>
      </c>
      <c r="IB103" s="1" t="s">
        <v>348</v>
      </c>
      <c r="IC103" s="1" t="s">
        <v>183</v>
      </c>
    </row>
    <row r="104" spans="1:239" ht="71.25">
      <c r="A104" s="66">
        <v>9.02</v>
      </c>
      <c r="B104" s="67" t="s">
        <v>349</v>
      </c>
      <c r="C104" s="39" t="s">
        <v>184</v>
      </c>
      <c r="D104" s="68">
        <v>15.5</v>
      </c>
      <c r="E104" s="69" t="s">
        <v>430</v>
      </c>
      <c r="F104" s="70">
        <v>208.02</v>
      </c>
      <c r="G104" s="50">
        <v>30600</v>
      </c>
      <c r="H104" s="50"/>
      <c r="I104" s="51" t="s">
        <v>38</v>
      </c>
      <c r="J104" s="52">
        <f t="shared" si="12"/>
        <v>1</v>
      </c>
      <c r="K104" s="50" t="s">
        <v>39</v>
      </c>
      <c r="L104" s="50" t="s">
        <v>4</v>
      </c>
      <c r="M104" s="53"/>
      <c r="N104" s="50"/>
      <c r="O104" s="50"/>
      <c r="P104" s="54"/>
      <c r="Q104" s="50"/>
      <c r="R104" s="50"/>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42">
        <f t="shared" si="13"/>
        <v>3224</v>
      </c>
      <c r="BB104" s="55">
        <f t="shared" si="14"/>
        <v>3224</v>
      </c>
      <c r="BC104" s="56" t="str">
        <f t="shared" si="15"/>
        <v>INR  Three Thousand Two Hundred &amp; Twenty Four  Only</v>
      </c>
      <c r="IA104" s="1">
        <v>9.02</v>
      </c>
      <c r="IB104" s="1" t="s">
        <v>349</v>
      </c>
      <c r="IC104" s="1" t="s">
        <v>184</v>
      </c>
      <c r="ID104" s="1">
        <v>15.5</v>
      </c>
      <c r="IE104" s="3" t="s">
        <v>430</v>
      </c>
    </row>
    <row r="105" spans="1:239" ht="142.5">
      <c r="A105" s="66">
        <v>9.03</v>
      </c>
      <c r="B105" s="67" t="s">
        <v>350</v>
      </c>
      <c r="C105" s="39" t="s">
        <v>185</v>
      </c>
      <c r="D105" s="68">
        <v>4</v>
      </c>
      <c r="E105" s="69" t="s">
        <v>68</v>
      </c>
      <c r="F105" s="70">
        <v>213.98</v>
      </c>
      <c r="G105" s="40"/>
      <c r="H105" s="24"/>
      <c r="I105" s="47" t="s">
        <v>38</v>
      </c>
      <c r="J105" s="48">
        <f t="shared" si="12"/>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13"/>
        <v>856</v>
      </c>
      <c r="BB105" s="60">
        <f t="shared" si="14"/>
        <v>856</v>
      </c>
      <c r="BC105" s="56" t="str">
        <f t="shared" si="15"/>
        <v>INR  Eight Hundred &amp; Fifty Six  Only</v>
      </c>
      <c r="IA105" s="1">
        <v>9.03</v>
      </c>
      <c r="IB105" s="1" t="s">
        <v>350</v>
      </c>
      <c r="IC105" s="1" t="s">
        <v>185</v>
      </c>
      <c r="ID105" s="1">
        <v>4</v>
      </c>
      <c r="IE105" s="3" t="s">
        <v>68</v>
      </c>
    </row>
    <row r="106" spans="1:237" ht="99.75">
      <c r="A106" s="66">
        <v>9.04</v>
      </c>
      <c r="B106" s="67" t="s">
        <v>351</v>
      </c>
      <c r="C106" s="39" t="s">
        <v>186</v>
      </c>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IA106" s="1">
        <v>9.04</v>
      </c>
      <c r="IB106" s="1" t="s">
        <v>351</v>
      </c>
      <c r="IC106" s="1" t="s">
        <v>186</v>
      </c>
    </row>
    <row r="107" spans="1:239" ht="57">
      <c r="A107" s="66">
        <v>9.05</v>
      </c>
      <c r="B107" s="67" t="s">
        <v>352</v>
      </c>
      <c r="C107" s="39" t="s">
        <v>187</v>
      </c>
      <c r="D107" s="68">
        <v>30</v>
      </c>
      <c r="E107" s="69" t="s">
        <v>430</v>
      </c>
      <c r="F107" s="70">
        <v>267.47</v>
      </c>
      <c r="G107" s="61">
        <v>7563</v>
      </c>
      <c r="H107" s="50"/>
      <c r="I107" s="51" t="s">
        <v>38</v>
      </c>
      <c r="J107" s="52">
        <f t="shared" si="12"/>
        <v>1</v>
      </c>
      <c r="K107" s="50" t="s">
        <v>39</v>
      </c>
      <c r="L107" s="50" t="s">
        <v>4</v>
      </c>
      <c r="M107" s="53"/>
      <c r="N107" s="50"/>
      <c r="O107" s="50"/>
      <c r="P107" s="54"/>
      <c r="Q107" s="50"/>
      <c r="R107" s="50"/>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42">
        <f t="shared" si="13"/>
        <v>8024</v>
      </c>
      <c r="BB107" s="55">
        <f t="shared" si="14"/>
        <v>8024</v>
      </c>
      <c r="BC107" s="56" t="str">
        <f t="shared" si="15"/>
        <v>INR  Eight Thousand  &amp;Twenty Four  Only</v>
      </c>
      <c r="IA107" s="1">
        <v>9.05</v>
      </c>
      <c r="IB107" s="1" t="s">
        <v>352</v>
      </c>
      <c r="IC107" s="1" t="s">
        <v>187</v>
      </c>
      <c r="ID107" s="1">
        <v>30</v>
      </c>
      <c r="IE107" s="3" t="s">
        <v>430</v>
      </c>
    </row>
    <row r="108" spans="1:237" ht="99.75">
      <c r="A108" s="66">
        <v>9.06</v>
      </c>
      <c r="B108" s="67" t="s">
        <v>353</v>
      </c>
      <c r="C108" s="39" t="s">
        <v>188</v>
      </c>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IA108" s="1">
        <v>9.06</v>
      </c>
      <c r="IB108" s="1" t="s">
        <v>353</v>
      </c>
      <c r="IC108" s="1" t="s">
        <v>188</v>
      </c>
    </row>
    <row r="109" spans="1:237" ht="15.75">
      <c r="A109" s="66">
        <v>9.07</v>
      </c>
      <c r="B109" s="67" t="s">
        <v>354</v>
      </c>
      <c r="C109" s="39" t="s">
        <v>189</v>
      </c>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IA109" s="1">
        <v>9.07</v>
      </c>
      <c r="IB109" s="1" t="s">
        <v>354</v>
      </c>
      <c r="IC109" s="1" t="s">
        <v>189</v>
      </c>
    </row>
    <row r="110" spans="1:239" ht="42.75">
      <c r="A110" s="66">
        <v>9.08</v>
      </c>
      <c r="B110" s="67" t="s">
        <v>355</v>
      </c>
      <c r="C110" s="39" t="s">
        <v>190</v>
      </c>
      <c r="D110" s="68">
        <v>4</v>
      </c>
      <c r="E110" s="69" t="s">
        <v>68</v>
      </c>
      <c r="F110" s="70">
        <v>165.32</v>
      </c>
      <c r="G110" s="40"/>
      <c r="H110" s="24"/>
      <c r="I110" s="47" t="s">
        <v>38</v>
      </c>
      <c r="J110" s="48">
        <f t="shared" si="12"/>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 t="shared" si="13"/>
        <v>661</v>
      </c>
      <c r="BB110" s="60">
        <f t="shared" si="14"/>
        <v>661</v>
      </c>
      <c r="BC110" s="56" t="str">
        <f t="shared" si="15"/>
        <v>INR  Six Hundred &amp; Sixty One  Only</v>
      </c>
      <c r="IA110" s="1">
        <v>9.08</v>
      </c>
      <c r="IB110" s="1" t="s">
        <v>355</v>
      </c>
      <c r="IC110" s="1" t="s">
        <v>190</v>
      </c>
      <c r="ID110" s="1">
        <v>4</v>
      </c>
      <c r="IE110" s="3" t="s">
        <v>68</v>
      </c>
    </row>
    <row r="111" spans="1:237" ht="15.75">
      <c r="A111" s="66">
        <v>9.09</v>
      </c>
      <c r="B111" s="67" t="s">
        <v>356</v>
      </c>
      <c r="C111" s="39" t="s">
        <v>191</v>
      </c>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IA111" s="1">
        <v>9.09</v>
      </c>
      <c r="IB111" s="1" t="s">
        <v>356</v>
      </c>
      <c r="IC111" s="1" t="s">
        <v>191</v>
      </c>
    </row>
    <row r="112" spans="1:239" ht="57">
      <c r="A112" s="66">
        <v>9.1</v>
      </c>
      <c r="B112" s="67" t="s">
        <v>357</v>
      </c>
      <c r="C112" s="39" t="s">
        <v>192</v>
      </c>
      <c r="D112" s="68">
        <v>4</v>
      </c>
      <c r="E112" s="69" t="s">
        <v>68</v>
      </c>
      <c r="F112" s="70">
        <v>99.78</v>
      </c>
      <c r="G112" s="40"/>
      <c r="H112" s="24"/>
      <c r="I112" s="47" t="s">
        <v>38</v>
      </c>
      <c r="J112" s="48">
        <f t="shared" si="12"/>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13"/>
        <v>399</v>
      </c>
      <c r="BB112" s="60">
        <f t="shared" si="14"/>
        <v>399</v>
      </c>
      <c r="BC112" s="56" t="str">
        <f t="shared" si="15"/>
        <v>INR  Three Hundred &amp; Ninety Nine  Only</v>
      </c>
      <c r="IA112" s="1">
        <v>9.1</v>
      </c>
      <c r="IB112" s="1" t="s">
        <v>357</v>
      </c>
      <c r="IC112" s="1" t="s">
        <v>192</v>
      </c>
      <c r="ID112" s="1">
        <v>4</v>
      </c>
      <c r="IE112" s="3" t="s">
        <v>68</v>
      </c>
    </row>
    <row r="113" spans="1:237" ht="128.25">
      <c r="A113" s="66">
        <v>9.11</v>
      </c>
      <c r="B113" s="67" t="s">
        <v>358</v>
      </c>
      <c r="C113" s="39" t="s">
        <v>193</v>
      </c>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IA113" s="1">
        <v>9.11</v>
      </c>
      <c r="IB113" s="1" t="s">
        <v>358</v>
      </c>
      <c r="IC113" s="1" t="s">
        <v>193</v>
      </c>
    </row>
    <row r="114" spans="1:239" ht="71.25">
      <c r="A114" s="66">
        <v>9.12</v>
      </c>
      <c r="B114" s="67" t="s">
        <v>359</v>
      </c>
      <c r="C114" s="39" t="s">
        <v>194</v>
      </c>
      <c r="D114" s="68">
        <v>18</v>
      </c>
      <c r="E114" s="69" t="s">
        <v>68</v>
      </c>
      <c r="F114" s="70">
        <v>253.22</v>
      </c>
      <c r="G114" s="40"/>
      <c r="H114" s="24"/>
      <c r="I114" s="47" t="s">
        <v>38</v>
      </c>
      <c r="J114" s="48">
        <f t="shared" si="12"/>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ROUND(total_amount_ba($B$2,$D$2,D114,F114,J114,K114,M114),0)</f>
        <v>4558</v>
      </c>
      <c r="BB114" s="60">
        <f t="shared" si="14"/>
        <v>4558</v>
      </c>
      <c r="BC114" s="56" t="str">
        <f t="shared" si="15"/>
        <v>INR  Four Thousand Five Hundred &amp; Fifty Eight  Only</v>
      </c>
      <c r="IA114" s="1">
        <v>9.12</v>
      </c>
      <c r="IB114" s="1" t="s">
        <v>359</v>
      </c>
      <c r="IC114" s="1" t="s">
        <v>194</v>
      </c>
      <c r="ID114" s="1">
        <v>18</v>
      </c>
      <c r="IE114" s="3" t="s">
        <v>68</v>
      </c>
    </row>
    <row r="115" spans="1:239" ht="313.5">
      <c r="A115" s="66">
        <v>9.13</v>
      </c>
      <c r="B115" s="67" t="s">
        <v>360</v>
      </c>
      <c r="C115" s="39" t="s">
        <v>195</v>
      </c>
      <c r="D115" s="68">
        <v>116.5</v>
      </c>
      <c r="E115" s="69" t="s">
        <v>52</v>
      </c>
      <c r="F115" s="70">
        <v>550.24</v>
      </c>
      <c r="G115" s="65">
        <v>2130</v>
      </c>
      <c r="H115" s="50"/>
      <c r="I115" s="51" t="s">
        <v>38</v>
      </c>
      <c r="J115" s="52">
        <f t="shared" si="12"/>
        <v>1</v>
      </c>
      <c r="K115" s="50" t="s">
        <v>39</v>
      </c>
      <c r="L115" s="50" t="s">
        <v>4</v>
      </c>
      <c r="M115" s="53"/>
      <c r="N115" s="50"/>
      <c r="O115" s="50"/>
      <c r="P115" s="54"/>
      <c r="Q115" s="50"/>
      <c r="R115" s="50"/>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42">
        <f>ROUND(total_amount_ba($B$2,$D$2,D115,F115,J115,K115,M115),0)</f>
        <v>64103</v>
      </c>
      <c r="BB115" s="55">
        <f t="shared" si="14"/>
        <v>64103</v>
      </c>
      <c r="BC115" s="56" t="str">
        <f t="shared" si="15"/>
        <v>INR  Sixty Four Thousand One Hundred &amp; Three  Only</v>
      </c>
      <c r="IA115" s="1">
        <v>9.13</v>
      </c>
      <c r="IB115" s="1" t="s">
        <v>360</v>
      </c>
      <c r="IC115" s="1" t="s">
        <v>195</v>
      </c>
      <c r="ID115" s="1">
        <v>116.5</v>
      </c>
      <c r="IE115" s="3" t="s">
        <v>52</v>
      </c>
    </row>
    <row r="116" spans="1:237" ht="409.5">
      <c r="A116" s="66">
        <v>9.14</v>
      </c>
      <c r="B116" s="67" t="s">
        <v>361</v>
      </c>
      <c r="C116" s="39" t="s">
        <v>196</v>
      </c>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IA116" s="1">
        <v>9.14</v>
      </c>
      <c r="IB116" s="1" t="s">
        <v>361</v>
      </c>
      <c r="IC116" s="1" t="s">
        <v>196</v>
      </c>
    </row>
    <row r="117" spans="1:239" ht="199.5">
      <c r="A117" s="66">
        <v>9.15</v>
      </c>
      <c r="B117" s="67" t="s">
        <v>362</v>
      </c>
      <c r="C117" s="39" t="s">
        <v>197</v>
      </c>
      <c r="D117" s="68">
        <v>76</v>
      </c>
      <c r="E117" s="69" t="s">
        <v>52</v>
      </c>
      <c r="F117" s="70">
        <v>1649.23</v>
      </c>
      <c r="G117" s="40"/>
      <c r="H117" s="24"/>
      <c r="I117" s="47" t="s">
        <v>38</v>
      </c>
      <c r="J117" s="48">
        <f t="shared" si="12"/>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ROUND(total_amount_ba($B$2,$D$2,D117,F117,J117,K117,M117),0)</f>
        <v>125341</v>
      </c>
      <c r="BB117" s="60">
        <f t="shared" si="14"/>
        <v>125341</v>
      </c>
      <c r="BC117" s="56" t="str">
        <f t="shared" si="15"/>
        <v>INR  One Lakh Twenty Five Thousand Three Hundred &amp; Forty One  Only</v>
      </c>
      <c r="IA117" s="1">
        <v>9.15</v>
      </c>
      <c r="IB117" s="1" t="s">
        <v>362</v>
      </c>
      <c r="IC117" s="1" t="s">
        <v>197</v>
      </c>
      <c r="ID117" s="1">
        <v>76</v>
      </c>
      <c r="IE117" s="3" t="s">
        <v>52</v>
      </c>
    </row>
    <row r="118" spans="1:237" ht="15.75">
      <c r="A118" s="66">
        <v>10</v>
      </c>
      <c r="B118" s="67" t="s">
        <v>53</v>
      </c>
      <c r="C118" s="39" t="s">
        <v>198</v>
      </c>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IA118" s="1">
        <v>10</v>
      </c>
      <c r="IB118" s="1" t="s">
        <v>53</v>
      </c>
      <c r="IC118" s="1" t="s">
        <v>198</v>
      </c>
    </row>
    <row r="119" spans="1:237" ht="15.75">
      <c r="A119" s="66">
        <v>10.01</v>
      </c>
      <c r="B119" s="67" t="s">
        <v>74</v>
      </c>
      <c r="C119" s="39" t="s">
        <v>199</v>
      </c>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IA119" s="1">
        <v>10.01</v>
      </c>
      <c r="IB119" s="1" t="s">
        <v>74</v>
      </c>
      <c r="IC119" s="1" t="s">
        <v>199</v>
      </c>
    </row>
    <row r="120" spans="1:239" ht="71.25">
      <c r="A120" s="66">
        <v>10.02</v>
      </c>
      <c r="B120" s="67" t="s">
        <v>55</v>
      </c>
      <c r="C120" s="39" t="s">
        <v>200</v>
      </c>
      <c r="D120" s="68">
        <v>70</v>
      </c>
      <c r="E120" s="69" t="s">
        <v>52</v>
      </c>
      <c r="F120" s="70">
        <v>231.08</v>
      </c>
      <c r="G120" s="65">
        <v>251680</v>
      </c>
      <c r="H120" s="50"/>
      <c r="I120" s="51" t="s">
        <v>38</v>
      </c>
      <c r="J120" s="52">
        <f>IF(I120="Less(-)",-1,1)</f>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ROUND(total_amount_ba($B$2,$D$2,D120,F120,J120,K120,M120),0)</f>
        <v>16176</v>
      </c>
      <c r="BB120" s="55">
        <f>BA120+SUM(N120:AZ120)</f>
        <v>16176</v>
      </c>
      <c r="BC120" s="56" t="str">
        <f>SpellNumber(L120,BB120)</f>
        <v>INR  Sixteen Thousand One Hundred &amp; Seventy Six  Only</v>
      </c>
      <c r="IA120" s="1">
        <v>10.02</v>
      </c>
      <c r="IB120" s="1" t="s">
        <v>55</v>
      </c>
      <c r="IC120" s="1" t="s">
        <v>200</v>
      </c>
      <c r="ID120" s="1">
        <v>70</v>
      </c>
      <c r="IE120" s="3" t="s">
        <v>52</v>
      </c>
    </row>
    <row r="121" spans="1:237" ht="28.5">
      <c r="A121" s="66">
        <v>10.03</v>
      </c>
      <c r="B121" s="67" t="s">
        <v>54</v>
      </c>
      <c r="C121" s="39" t="s">
        <v>201</v>
      </c>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IA121" s="1">
        <v>10.03</v>
      </c>
      <c r="IB121" s="1" t="s">
        <v>54</v>
      </c>
      <c r="IC121" s="1" t="s">
        <v>201</v>
      </c>
    </row>
    <row r="122" spans="1:239" ht="71.25">
      <c r="A122" s="66">
        <v>10.04</v>
      </c>
      <c r="B122" s="67" t="s">
        <v>55</v>
      </c>
      <c r="C122" s="39" t="s">
        <v>202</v>
      </c>
      <c r="D122" s="68">
        <v>235</v>
      </c>
      <c r="E122" s="69" t="s">
        <v>52</v>
      </c>
      <c r="F122" s="70">
        <v>266.46</v>
      </c>
      <c r="G122" s="65">
        <v>68800</v>
      </c>
      <c r="H122" s="50"/>
      <c r="I122" s="51" t="s">
        <v>38</v>
      </c>
      <c r="J122" s="52">
        <f aca="true" t="shared" si="16" ref="J122:J183">IF(I122="Less(-)",-1,1)</f>
        <v>1</v>
      </c>
      <c r="K122" s="50" t="s">
        <v>39</v>
      </c>
      <c r="L122" s="50" t="s">
        <v>4</v>
      </c>
      <c r="M122" s="53"/>
      <c r="N122" s="50"/>
      <c r="O122" s="50"/>
      <c r="P122" s="54"/>
      <c r="Q122" s="50"/>
      <c r="R122" s="50"/>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42">
        <f>total_amount_ba($B$2,$D$2,D122,F122,J122,K122,M122)</f>
        <v>62618.1</v>
      </c>
      <c r="BB122" s="55">
        <f aca="true" t="shared" si="17" ref="BB122:BB139">BA122+SUM(N122:AZ122)</f>
        <v>62618.1</v>
      </c>
      <c r="BC122" s="56" t="str">
        <f aca="true" t="shared" si="18" ref="BC122:BC139">SpellNumber(L122,BB122)</f>
        <v>INR  Sixty Two Thousand Six Hundred &amp; Eighteen  and Paise Ten Only</v>
      </c>
      <c r="IA122" s="1">
        <v>10.04</v>
      </c>
      <c r="IB122" s="1" t="s">
        <v>55</v>
      </c>
      <c r="IC122" s="1" t="s">
        <v>202</v>
      </c>
      <c r="ID122" s="1">
        <v>235</v>
      </c>
      <c r="IE122" s="3" t="s">
        <v>52</v>
      </c>
    </row>
    <row r="123" spans="1:237" ht="15.75">
      <c r="A123" s="66">
        <v>10.05</v>
      </c>
      <c r="B123" s="67" t="s">
        <v>363</v>
      </c>
      <c r="C123" s="39" t="s">
        <v>203</v>
      </c>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IA123" s="1">
        <v>10.05</v>
      </c>
      <c r="IB123" s="1" t="s">
        <v>363</v>
      </c>
      <c r="IC123" s="1" t="s">
        <v>203</v>
      </c>
    </row>
    <row r="124" spans="1:239" ht="57">
      <c r="A124" s="66">
        <v>10.06</v>
      </c>
      <c r="B124" s="67" t="s">
        <v>364</v>
      </c>
      <c r="C124" s="39" t="s">
        <v>204</v>
      </c>
      <c r="D124" s="68">
        <v>171</v>
      </c>
      <c r="E124" s="69" t="s">
        <v>52</v>
      </c>
      <c r="F124" s="70">
        <v>199.34</v>
      </c>
      <c r="G124" s="40"/>
      <c r="H124" s="24"/>
      <c r="I124" s="47" t="s">
        <v>38</v>
      </c>
      <c r="J124" s="48">
        <f t="shared" si="16"/>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aca="true" t="shared" si="19" ref="BA124:BA139">ROUND(total_amount_ba($B$2,$D$2,D124,F124,J124,K124,M124),0)</f>
        <v>34087</v>
      </c>
      <c r="BB124" s="60">
        <f t="shared" si="17"/>
        <v>34087</v>
      </c>
      <c r="BC124" s="56" t="str">
        <f t="shared" si="18"/>
        <v>INR  Thirty Four Thousand  &amp;Eighty Seven  Only</v>
      </c>
      <c r="IA124" s="1">
        <v>10.06</v>
      </c>
      <c r="IB124" s="1" t="s">
        <v>364</v>
      </c>
      <c r="IC124" s="1" t="s">
        <v>204</v>
      </c>
      <c r="ID124" s="1">
        <v>171</v>
      </c>
      <c r="IE124" s="3" t="s">
        <v>52</v>
      </c>
    </row>
    <row r="125" spans="1:239" ht="71.25">
      <c r="A125" s="66">
        <v>10.07</v>
      </c>
      <c r="B125" s="67" t="s">
        <v>365</v>
      </c>
      <c r="C125" s="39" t="s">
        <v>205</v>
      </c>
      <c r="D125" s="68">
        <v>8.5</v>
      </c>
      <c r="E125" s="69" t="s">
        <v>52</v>
      </c>
      <c r="F125" s="70">
        <v>264.48</v>
      </c>
      <c r="G125" s="40"/>
      <c r="H125" s="24"/>
      <c r="I125" s="47" t="s">
        <v>38</v>
      </c>
      <c r="J125" s="48">
        <f t="shared" si="16"/>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 t="shared" si="19"/>
        <v>2248</v>
      </c>
      <c r="BB125" s="60">
        <f t="shared" si="17"/>
        <v>2248</v>
      </c>
      <c r="BC125" s="56" t="str">
        <f t="shared" si="18"/>
        <v>INR  Two Thousand Two Hundred &amp; Forty Eight  Only</v>
      </c>
      <c r="IA125" s="1">
        <v>10.07</v>
      </c>
      <c r="IB125" s="1" t="s">
        <v>365</v>
      </c>
      <c r="IC125" s="1" t="s">
        <v>205</v>
      </c>
      <c r="ID125" s="1">
        <v>8.5</v>
      </c>
      <c r="IE125" s="3" t="s">
        <v>52</v>
      </c>
    </row>
    <row r="126" spans="1:237" ht="42.75">
      <c r="A126" s="66">
        <v>10.08</v>
      </c>
      <c r="B126" s="67" t="s">
        <v>366</v>
      </c>
      <c r="C126" s="39" t="s">
        <v>206</v>
      </c>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IA126" s="1">
        <v>10.08</v>
      </c>
      <c r="IB126" s="1" t="s">
        <v>366</v>
      </c>
      <c r="IC126" s="1" t="s">
        <v>206</v>
      </c>
    </row>
    <row r="127" spans="1:239" ht="71.25">
      <c r="A127" s="66">
        <v>10.09</v>
      </c>
      <c r="B127" s="67" t="s">
        <v>367</v>
      </c>
      <c r="C127" s="39" t="s">
        <v>207</v>
      </c>
      <c r="D127" s="68">
        <v>200</v>
      </c>
      <c r="E127" s="69" t="s">
        <v>52</v>
      </c>
      <c r="F127" s="70">
        <v>167.95</v>
      </c>
      <c r="G127" s="40"/>
      <c r="H127" s="24"/>
      <c r="I127" s="47" t="s">
        <v>38</v>
      </c>
      <c r="J127" s="48">
        <f t="shared" si="16"/>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9"/>
      <c r="BA127" s="42">
        <f t="shared" si="19"/>
        <v>33590</v>
      </c>
      <c r="BB127" s="60">
        <f t="shared" si="17"/>
        <v>33590</v>
      </c>
      <c r="BC127" s="56" t="str">
        <f t="shared" si="18"/>
        <v>INR  Thirty Three Thousand Five Hundred &amp; Ninety  Only</v>
      </c>
      <c r="IA127" s="1">
        <v>10.09</v>
      </c>
      <c r="IB127" s="1" t="s">
        <v>367</v>
      </c>
      <c r="IC127" s="1" t="s">
        <v>207</v>
      </c>
      <c r="ID127" s="1">
        <v>200</v>
      </c>
      <c r="IE127" s="3" t="s">
        <v>52</v>
      </c>
    </row>
    <row r="128" spans="1:237" ht="85.5">
      <c r="A128" s="66">
        <v>10.1</v>
      </c>
      <c r="B128" s="67" t="s">
        <v>368</v>
      </c>
      <c r="C128" s="39" t="s">
        <v>208</v>
      </c>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IA128" s="1">
        <v>10.1</v>
      </c>
      <c r="IB128" s="1" t="s">
        <v>368</v>
      </c>
      <c r="IC128" s="1" t="s">
        <v>208</v>
      </c>
    </row>
    <row r="129" spans="1:239" ht="71.25">
      <c r="A129" s="66">
        <v>10.11</v>
      </c>
      <c r="B129" s="67" t="s">
        <v>75</v>
      </c>
      <c r="C129" s="39" t="s">
        <v>209</v>
      </c>
      <c r="D129" s="68">
        <v>280</v>
      </c>
      <c r="E129" s="69" t="s">
        <v>52</v>
      </c>
      <c r="F129" s="70">
        <v>76.41</v>
      </c>
      <c r="G129" s="40"/>
      <c r="H129" s="24"/>
      <c r="I129" s="47" t="s">
        <v>38</v>
      </c>
      <c r="J129" s="48">
        <f t="shared" si="16"/>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 t="shared" si="19"/>
        <v>21395</v>
      </c>
      <c r="BB129" s="60">
        <f t="shared" si="17"/>
        <v>21395</v>
      </c>
      <c r="BC129" s="56" t="str">
        <f t="shared" si="18"/>
        <v>INR  Twenty One Thousand Three Hundred &amp; Ninety Five  Only</v>
      </c>
      <c r="IA129" s="1">
        <v>10.11</v>
      </c>
      <c r="IB129" s="1" t="s">
        <v>75</v>
      </c>
      <c r="IC129" s="1" t="s">
        <v>209</v>
      </c>
      <c r="ID129" s="1">
        <v>280</v>
      </c>
      <c r="IE129" s="3" t="s">
        <v>52</v>
      </c>
    </row>
    <row r="130" spans="1:237" ht="42.75">
      <c r="A130" s="66">
        <v>10.12</v>
      </c>
      <c r="B130" s="67" t="s">
        <v>369</v>
      </c>
      <c r="C130" s="39" t="s">
        <v>210</v>
      </c>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IA130" s="1">
        <v>10.12</v>
      </c>
      <c r="IB130" s="1" t="s">
        <v>369</v>
      </c>
      <c r="IC130" s="1" t="s">
        <v>210</v>
      </c>
    </row>
    <row r="131" spans="1:239" ht="85.5">
      <c r="A131" s="66">
        <v>10.13</v>
      </c>
      <c r="B131" s="67" t="s">
        <v>370</v>
      </c>
      <c r="C131" s="39" t="s">
        <v>211</v>
      </c>
      <c r="D131" s="68">
        <v>480</v>
      </c>
      <c r="E131" s="69" t="s">
        <v>52</v>
      </c>
      <c r="F131" s="70">
        <v>141.29</v>
      </c>
      <c r="G131" s="40"/>
      <c r="H131" s="24"/>
      <c r="I131" s="47" t="s">
        <v>38</v>
      </c>
      <c r="J131" s="48">
        <f t="shared" si="16"/>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 t="shared" si="19"/>
        <v>67819</v>
      </c>
      <c r="BB131" s="60">
        <f t="shared" si="17"/>
        <v>67819</v>
      </c>
      <c r="BC131" s="56" t="str">
        <f t="shared" si="18"/>
        <v>INR  Sixty Seven Thousand Eight Hundred &amp; Nineteen  Only</v>
      </c>
      <c r="IA131" s="1">
        <v>10.13</v>
      </c>
      <c r="IB131" s="1" t="s">
        <v>370</v>
      </c>
      <c r="IC131" s="1" t="s">
        <v>211</v>
      </c>
      <c r="ID131" s="1">
        <v>480</v>
      </c>
      <c r="IE131" s="3" t="s">
        <v>52</v>
      </c>
    </row>
    <row r="132" spans="1:237" ht="42.75">
      <c r="A132" s="66">
        <v>10.14</v>
      </c>
      <c r="B132" s="67" t="s">
        <v>95</v>
      </c>
      <c r="C132" s="39" t="s">
        <v>212</v>
      </c>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IA132" s="1">
        <v>10.14</v>
      </c>
      <c r="IB132" s="1" t="s">
        <v>95</v>
      </c>
      <c r="IC132" s="1" t="s">
        <v>212</v>
      </c>
    </row>
    <row r="133" spans="1:239" ht="71.25">
      <c r="A133" s="66">
        <v>10.15</v>
      </c>
      <c r="B133" s="67" t="s">
        <v>75</v>
      </c>
      <c r="C133" s="39" t="s">
        <v>213</v>
      </c>
      <c r="D133" s="68">
        <v>260</v>
      </c>
      <c r="E133" s="69" t="s">
        <v>52</v>
      </c>
      <c r="F133" s="70">
        <v>106.57</v>
      </c>
      <c r="G133" s="40"/>
      <c r="H133" s="24"/>
      <c r="I133" s="47" t="s">
        <v>38</v>
      </c>
      <c r="J133" s="48">
        <f t="shared" si="16"/>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 t="shared" si="19"/>
        <v>27708</v>
      </c>
      <c r="BB133" s="60">
        <f t="shared" si="17"/>
        <v>27708</v>
      </c>
      <c r="BC133" s="56" t="str">
        <f t="shared" si="18"/>
        <v>INR  Twenty Seven Thousand Seven Hundred &amp; Eight  Only</v>
      </c>
      <c r="IA133" s="1">
        <v>10.15</v>
      </c>
      <c r="IB133" s="1" t="s">
        <v>75</v>
      </c>
      <c r="IC133" s="1" t="s">
        <v>213</v>
      </c>
      <c r="ID133" s="1">
        <v>260</v>
      </c>
      <c r="IE133" s="3" t="s">
        <v>52</v>
      </c>
    </row>
    <row r="134" spans="1:237" ht="42.75">
      <c r="A134" s="66">
        <v>10.16</v>
      </c>
      <c r="B134" s="67" t="s">
        <v>371</v>
      </c>
      <c r="C134" s="39" t="s">
        <v>214</v>
      </c>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IA134" s="1">
        <v>10.16</v>
      </c>
      <c r="IB134" s="1" t="s">
        <v>371</v>
      </c>
      <c r="IC134" s="1" t="s">
        <v>214</v>
      </c>
    </row>
    <row r="135" spans="1:239" ht="57">
      <c r="A135" s="66">
        <v>10.17</v>
      </c>
      <c r="B135" s="67" t="s">
        <v>372</v>
      </c>
      <c r="C135" s="39" t="s">
        <v>215</v>
      </c>
      <c r="D135" s="68">
        <v>26</v>
      </c>
      <c r="E135" s="69" t="s">
        <v>52</v>
      </c>
      <c r="F135" s="70">
        <v>155.32</v>
      </c>
      <c r="G135" s="65">
        <v>37800</v>
      </c>
      <c r="H135" s="50"/>
      <c r="I135" s="51" t="s">
        <v>38</v>
      </c>
      <c r="J135" s="52">
        <f t="shared" si="16"/>
        <v>1</v>
      </c>
      <c r="K135" s="50" t="s">
        <v>39</v>
      </c>
      <c r="L135" s="50" t="s">
        <v>4</v>
      </c>
      <c r="M135" s="53"/>
      <c r="N135" s="50"/>
      <c r="O135" s="50"/>
      <c r="P135" s="54"/>
      <c r="Q135" s="50"/>
      <c r="R135" s="50"/>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42">
        <f t="shared" si="19"/>
        <v>4038</v>
      </c>
      <c r="BB135" s="55">
        <f t="shared" si="17"/>
        <v>4038</v>
      </c>
      <c r="BC135" s="56" t="str">
        <f t="shared" si="18"/>
        <v>INR  Four Thousand  &amp;Thirty Eight  Only</v>
      </c>
      <c r="IA135" s="1">
        <v>10.17</v>
      </c>
      <c r="IB135" s="1" t="s">
        <v>372</v>
      </c>
      <c r="IC135" s="1" t="s">
        <v>215</v>
      </c>
      <c r="ID135" s="1">
        <v>26</v>
      </c>
      <c r="IE135" s="3" t="s">
        <v>52</v>
      </c>
    </row>
    <row r="136" spans="1:239" ht="85.5">
      <c r="A136" s="66">
        <v>10.18</v>
      </c>
      <c r="B136" s="67" t="s">
        <v>373</v>
      </c>
      <c r="C136" s="39" t="s">
        <v>216</v>
      </c>
      <c r="D136" s="68">
        <v>280</v>
      </c>
      <c r="E136" s="69" t="s">
        <v>52</v>
      </c>
      <c r="F136" s="70">
        <v>100.96</v>
      </c>
      <c r="G136" s="40"/>
      <c r="H136" s="24"/>
      <c r="I136" s="47" t="s">
        <v>38</v>
      </c>
      <c r="J136" s="48">
        <f t="shared" si="16"/>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19"/>
        <v>28269</v>
      </c>
      <c r="BB136" s="60">
        <f t="shared" si="17"/>
        <v>28269</v>
      </c>
      <c r="BC136" s="56" t="str">
        <f t="shared" si="18"/>
        <v>INR  Twenty Eight Thousand Two Hundred &amp; Sixty Nine  Only</v>
      </c>
      <c r="IA136" s="1">
        <v>10.18</v>
      </c>
      <c r="IB136" s="1" t="s">
        <v>373</v>
      </c>
      <c r="IC136" s="1" t="s">
        <v>216</v>
      </c>
      <c r="ID136" s="1">
        <v>280</v>
      </c>
      <c r="IE136" s="3" t="s">
        <v>52</v>
      </c>
    </row>
    <row r="137" spans="1:237" ht="15.75">
      <c r="A137" s="66">
        <v>11</v>
      </c>
      <c r="B137" s="67" t="s">
        <v>374</v>
      </c>
      <c r="C137" s="39" t="s">
        <v>217</v>
      </c>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IA137" s="1">
        <v>11</v>
      </c>
      <c r="IB137" s="1" t="s">
        <v>374</v>
      </c>
      <c r="IC137" s="1" t="s">
        <v>217</v>
      </c>
    </row>
    <row r="138" spans="1:237" ht="114">
      <c r="A138" s="66">
        <v>11.01</v>
      </c>
      <c r="B138" s="67" t="s">
        <v>375</v>
      </c>
      <c r="C138" s="39" t="s">
        <v>218</v>
      </c>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IA138" s="1">
        <v>11.01</v>
      </c>
      <c r="IB138" s="1" t="s">
        <v>375</v>
      </c>
      <c r="IC138" s="1" t="s">
        <v>218</v>
      </c>
    </row>
    <row r="139" spans="1:239" ht="71.25">
      <c r="A139" s="66">
        <v>11.02</v>
      </c>
      <c r="B139" s="67" t="s">
        <v>96</v>
      </c>
      <c r="C139" s="39" t="s">
        <v>219</v>
      </c>
      <c r="D139" s="68">
        <v>2.76</v>
      </c>
      <c r="E139" s="69" t="s">
        <v>52</v>
      </c>
      <c r="F139" s="70">
        <v>817.58</v>
      </c>
      <c r="G139" s="61">
        <v>1455</v>
      </c>
      <c r="H139" s="50"/>
      <c r="I139" s="51" t="s">
        <v>38</v>
      </c>
      <c r="J139" s="52">
        <f t="shared" si="16"/>
        <v>1</v>
      </c>
      <c r="K139" s="50" t="s">
        <v>39</v>
      </c>
      <c r="L139" s="50" t="s">
        <v>4</v>
      </c>
      <c r="M139" s="53"/>
      <c r="N139" s="50"/>
      <c r="O139" s="50"/>
      <c r="P139" s="54"/>
      <c r="Q139" s="50"/>
      <c r="R139" s="50"/>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42">
        <f t="shared" si="19"/>
        <v>2257</v>
      </c>
      <c r="BB139" s="55">
        <f t="shared" si="17"/>
        <v>2257</v>
      </c>
      <c r="BC139" s="56" t="str">
        <f t="shared" si="18"/>
        <v>INR  Two Thousand Two Hundred &amp; Fifty Seven  Only</v>
      </c>
      <c r="IA139" s="1">
        <v>11.02</v>
      </c>
      <c r="IB139" s="1" t="s">
        <v>96</v>
      </c>
      <c r="IC139" s="1" t="s">
        <v>219</v>
      </c>
      <c r="ID139" s="1">
        <v>2.76</v>
      </c>
      <c r="IE139" s="3" t="s">
        <v>52</v>
      </c>
    </row>
    <row r="140" spans="1:237" ht="15.75">
      <c r="A140" s="66">
        <v>12</v>
      </c>
      <c r="B140" s="67" t="s">
        <v>376</v>
      </c>
      <c r="C140" s="39" t="s">
        <v>220</v>
      </c>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IA140" s="1">
        <v>12</v>
      </c>
      <c r="IB140" s="1" t="s">
        <v>376</v>
      </c>
      <c r="IC140" s="1" t="s">
        <v>220</v>
      </c>
    </row>
    <row r="141" spans="1:237" ht="57">
      <c r="A141" s="66">
        <v>12.01</v>
      </c>
      <c r="B141" s="67" t="s">
        <v>69</v>
      </c>
      <c r="C141" s="39" t="s">
        <v>221</v>
      </c>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IA141" s="1">
        <v>12.01</v>
      </c>
      <c r="IB141" s="1" t="s">
        <v>69</v>
      </c>
      <c r="IC141" s="1" t="s">
        <v>221</v>
      </c>
    </row>
    <row r="142" spans="1:239" ht="71.25">
      <c r="A142" s="66">
        <v>12.02</v>
      </c>
      <c r="B142" s="67" t="s">
        <v>70</v>
      </c>
      <c r="C142" s="39" t="s">
        <v>222</v>
      </c>
      <c r="D142" s="68">
        <v>5.2</v>
      </c>
      <c r="E142" s="69" t="s">
        <v>67</v>
      </c>
      <c r="F142" s="70">
        <v>1523.41</v>
      </c>
      <c r="G142" s="61">
        <v>12714</v>
      </c>
      <c r="H142" s="50"/>
      <c r="I142" s="51" t="s">
        <v>38</v>
      </c>
      <c r="J142" s="52">
        <f t="shared" si="16"/>
        <v>1</v>
      </c>
      <c r="K142" s="50" t="s">
        <v>39</v>
      </c>
      <c r="L142" s="50" t="s">
        <v>4</v>
      </c>
      <c r="M142" s="53"/>
      <c r="N142" s="50"/>
      <c r="O142" s="50"/>
      <c r="P142" s="54"/>
      <c r="Q142" s="50"/>
      <c r="R142" s="50"/>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42">
        <f aca="true" t="shared" si="20" ref="BA142:BA181">ROUND(total_amount_ba($B$2,$D$2,D142,F142,J142,K142,M142),0)</f>
        <v>7922</v>
      </c>
      <c r="BB142" s="55">
        <f aca="true" t="shared" si="21" ref="BB142:BB187">BA142+SUM(N142:AZ142)</f>
        <v>7922</v>
      </c>
      <c r="BC142" s="56" t="str">
        <f aca="true" t="shared" si="22" ref="BC142:BC187">SpellNumber(L142,BB142)</f>
        <v>INR  Seven Thousand Nine Hundred &amp; Twenty Two  Only</v>
      </c>
      <c r="IA142" s="1">
        <v>12.02</v>
      </c>
      <c r="IB142" s="1" t="s">
        <v>70</v>
      </c>
      <c r="IC142" s="1" t="s">
        <v>222</v>
      </c>
      <c r="ID142" s="1">
        <v>5.2</v>
      </c>
      <c r="IE142" s="3" t="s">
        <v>67</v>
      </c>
    </row>
    <row r="143" spans="1:239" ht="57">
      <c r="A143" s="66">
        <v>12.03</v>
      </c>
      <c r="B143" s="67" t="s">
        <v>377</v>
      </c>
      <c r="C143" s="39" t="s">
        <v>223</v>
      </c>
      <c r="D143" s="68">
        <v>6.5</v>
      </c>
      <c r="E143" s="69" t="s">
        <v>67</v>
      </c>
      <c r="F143" s="70">
        <v>940.64</v>
      </c>
      <c r="G143" s="61">
        <v>26880</v>
      </c>
      <c r="H143" s="50"/>
      <c r="I143" s="51" t="s">
        <v>38</v>
      </c>
      <c r="J143" s="52">
        <f t="shared" si="16"/>
        <v>1</v>
      </c>
      <c r="K143" s="50" t="s">
        <v>39</v>
      </c>
      <c r="L143" s="50" t="s">
        <v>4</v>
      </c>
      <c r="M143" s="53"/>
      <c r="N143" s="50"/>
      <c r="O143" s="50"/>
      <c r="P143" s="54"/>
      <c r="Q143" s="50"/>
      <c r="R143" s="50"/>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42">
        <f t="shared" si="20"/>
        <v>6114</v>
      </c>
      <c r="BB143" s="55">
        <f t="shared" si="21"/>
        <v>6114</v>
      </c>
      <c r="BC143" s="56" t="str">
        <f t="shared" si="22"/>
        <v>INR  Six Thousand One Hundred &amp; Fourteen  Only</v>
      </c>
      <c r="IA143" s="1">
        <v>12.03</v>
      </c>
      <c r="IB143" s="1" t="s">
        <v>377</v>
      </c>
      <c r="IC143" s="1" t="s">
        <v>223</v>
      </c>
      <c r="ID143" s="1">
        <v>6.5</v>
      </c>
      <c r="IE143" s="3" t="s">
        <v>67</v>
      </c>
    </row>
    <row r="144" spans="1:237" ht="85.5">
      <c r="A144" s="66">
        <v>12.04</v>
      </c>
      <c r="B144" s="67" t="s">
        <v>71</v>
      </c>
      <c r="C144" s="39" t="s">
        <v>224</v>
      </c>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IA144" s="1">
        <v>12.04</v>
      </c>
      <c r="IB144" s="1" t="s">
        <v>71</v>
      </c>
      <c r="IC144" s="1" t="s">
        <v>224</v>
      </c>
    </row>
    <row r="145" spans="1:239" ht="71.25">
      <c r="A145" s="66">
        <v>12.05</v>
      </c>
      <c r="B145" s="67" t="s">
        <v>72</v>
      </c>
      <c r="C145" s="39" t="s">
        <v>225</v>
      </c>
      <c r="D145" s="68">
        <v>6.5</v>
      </c>
      <c r="E145" s="69" t="s">
        <v>67</v>
      </c>
      <c r="F145" s="70">
        <v>1288.82</v>
      </c>
      <c r="G145" s="61">
        <v>12714</v>
      </c>
      <c r="H145" s="50"/>
      <c r="I145" s="51" t="s">
        <v>38</v>
      </c>
      <c r="J145" s="52">
        <f t="shared" si="16"/>
        <v>1</v>
      </c>
      <c r="K145" s="50" t="s">
        <v>39</v>
      </c>
      <c r="L145" s="50" t="s">
        <v>4</v>
      </c>
      <c r="M145" s="53"/>
      <c r="N145" s="50"/>
      <c r="O145" s="50"/>
      <c r="P145" s="54"/>
      <c r="Q145" s="50"/>
      <c r="R145" s="50"/>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42">
        <f t="shared" si="20"/>
        <v>8377</v>
      </c>
      <c r="BB145" s="55">
        <f t="shared" si="21"/>
        <v>8377</v>
      </c>
      <c r="BC145" s="56" t="str">
        <f t="shared" si="22"/>
        <v>INR  Eight Thousand Three Hundred &amp; Seventy Seven  Only</v>
      </c>
      <c r="IA145" s="1">
        <v>12.05</v>
      </c>
      <c r="IB145" s="1" t="s">
        <v>72</v>
      </c>
      <c r="IC145" s="1" t="s">
        <v>225</v>
      </c>
      <c r="ID145" s="1">
        <v>6.5</v>
      </c>
      <c r="IE145" s="3" t="s">
        <v>67</v>
      </c>
    </row>
    <row r="146" spans="1:239" ht="85.5">
      <c r="A146" s="66">
        <v>12.06</v>
      </c>
      <c r="B146" s="67" t="s">
        <v>97</v>
      </c>
      <c r="C146" s="39" t="s">
        <v>226</v>
      </c>
      <c r="D146" s="68">
        <v>1013</v>
      </c>
      <c r="E146" s="69" t="s">
        <v>100</v>
      </c>
      <c r="F146" s="70">
        <v>3.63</v>
      </c>
      <c r="G146" s="40"/>
      <c r="H146" s="24"/>
      <c r="I146" s="47" t="s">
        <v>38</v>
      </c>
      <c r="J146" s="48">
        <f t="shared" si="16"/>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 t="shared" si="20"/>
        <v>3677</v>
      </c>
      <c r="BB146" s="60">
        <f t="shared" si="21"/>
        <v>3677</v>
      </c>
      <c r="BC146" s="56" t="str">
        <f t="shared" si="22"/>
        <v>INR  Three Thousand Six Hundred &amp; Seventy Seven  Only</v>
      </c>
      <c r="IA146" s="1">
        <v>12.06</v>
      </c>
      <c r="IB146" s="1" t="s">
        <v>97</v>
      </c>
      <c r="IC146" s="1" t="s">
        <v>226</v>
      </c>
      <c r="ID146" s="1">
        <v>1013</v>
      </c>
      <c r="IE146" s="3" t="s">
        <v>100</v>
      </c>
    </row>
    <row r="147" spans="1:237" ht="57">
      <c r="A147" s="66">
        <v>12.07</v>
      </c>
      <c r="B147" s="67" t="s">
        <v>378</v>
      </c>
      <c r="C147" s="39" t="s">
        <v>227</v>
      </c>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IA147" s="1">
        <v>12.07</v>
      </c>
      <c r="IB147" s="1" t="s">
        <v>378</v>
      </c>
      <c r="IC147" s="1" t="s">
        <v>227</v>
      </c>
    </row>
    <row r="148" spans="1:239" ht="71.25">
      <c r="A148" s="66">
        <v>12.08</v>
      </c>
      <c r="B148" s="67" t="s">
        <v>379</v>
      </c>
      <c r="C148" s="39" t="s">
        <v>228</v>
      </c>
      <c r="D148" s="68">
        <v>49</v>
      </c>
      <c r="E148" s="69" t="s">
        <v>52</v>
      </c>
      <c r="F148" s="70">
        <v>106.88</v>
      </c>
      <c r="G148" s="61">
        <v>434553</v>
      </c>
      <c r="H148" s="50"/>
      <c r="I148" s="51" t="s">
        <v>38</v>
      </c>
      <c r="J148" s="52">
        <f t="shared" si="16"/>
        <v>1</v>
      </c>
      <c r="K148" s="50" t="s">
        <v>39</v>
      </c>
      <c r="L148" s="50" t="s">
        <v>4</v>
      </c>
      <c r="M148" s="53"/>
      <c r="N148" s="50"/>
      <c r="O148" s="50"/>
      <c r="P148" s="54"/>
      <c r="Q148" s="50"/>
      <c r="R148" s="50"/>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42">
        <f t="shared" si="20"/>
        <v>5237</v>
      </c>
      <c r="BB148" s="55">
        <f t="shared" si="21"/>
        <v>5237</v>
      </c>
      <c r="BC148" s="56" t="str">
        <f t="shared" si="22"/>
        <v>INR  Five Thousand Two Hundred &amp; Thirty Seven  Only</v>
      </c>
      <c r="IA148" s="1">
        <v>12.08</v>
      </c>
      <c r="IB148" s="1" t="s">
        <v>379</v>
      </c>
      <c r="IC148" s="1" t="s">
        <v>228</v>
      </c>
      <c r="ID148" s="1">
        <v>49</v>
      </c>
      <c r="IE148" s="3" t="s">
        <v>52</v>
      </c>
    </row>
    <row r="149" spans="1:239" ht="71.25">
      <c r="A149" s="66">
        <v>12.09</v>
      </c>
      <c r="B149" s="67" t="s">
        <v>98</v>
      </c>
      <c r="C149" s="39" t="s">
        <v>229</v>
      </c>
      <c r="D149" s="68">
        <v>39.5</v>
      </c>
      <c r="E149" s="69" t="s">
        <v>52</v>
      </c>
      <c r="F149" s="70">
        <v>48.22</v>
      </c>
      <c r="G149" s="61">
        <v>434553</v>
      </c>
      <c r="H149" s="50"/>
      <c r="I149" s="51" t="s">
        <v>38</v>
      </c>
      <c r="J149" s="52">
        <f t="shared" si="16"/>
        <v>1</v>
      </c>
      <c r="K149" s="50" t="s">
        <v>39</v>
      </c>
      <c r="L149" s="50" t="s">
        <v>4</v>
      </c>
      <c r="M149" s="53"/>
      <c r="N149" s="50"/>
      <c r="O149" s="50"/>
      <c r="P149" s="54"/>
      <c r="Q149" s="50"/>
      <c r="R149" s="50"/>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42">
        <f t="shared" si="20"/>
        <v>1905</v>
      </c>
      <c r="BB149" s="55">
        <f t="shared" si="21"/>
        <v>1905</v>
      </c>
      <c r="BC149" s="56" t="str">
        <f t="shared" si="22"/>
        <v>INR  One Thousand Nine Hundred &amp; Five  Only</v>
      </c>
      <c r="IA149" s="1">
        <v>12.09</v>
      </c>
      <c r="IB149" s="1" t="s">
        <v>98</v>
      </c>
      <c r="IC149" s="1" t="s">
        <v>229</v>
      </c>
      <c r="ID149" s="1">
        <v>39.5</v>
      </c>
      <c r="IE149" s="3" t="s">
        <v>52</v>
      </c>
    </row>
    <row r="150" spans="1:239" ht="128.25">
      <c r="A150" s="70">
        <v>12.1</v>
      </c>
      <c r="B150" s="67" t="s">
        <v>99</v>
      </c>
      <c r="C150" s="39" t="s">
        <v>230</v>
      </c>
      <c r="D150" s="68">
        <v>15.7</v>
      </c>
      <c r="E150" s="69" t="s">
        <v>67</v>
      </c>
      <c r="F150" s="70">
        <v>121.74</v>
      </c>
      <c r="G150" s="61">
        <v>5271</v>
      </c>
      <c r="H150" s="50"/>
      <c r="I150" s="51" t="s">
        <v>38</v>
      </c>
      <c r="J150" s="52">
        <f t="shared" si="16"/>
        <v>1</v>
      </c>
      <c r="K150" s="50" t="s">
        <v>39</v>
      </c>
      <c r="L150" s="50" t="s">
        <v>4</v>
      </c>
      <c r="M150" s="53"/>
      <c r="N150" s="50"/>
      <c r="O150" s="50"/>
      <c r="P150" s="54"/>
      <c r="Q150" s="50"/>
      <c r="R150" s="50"/>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42">
        <f t="shared" si="20"/>
        <v>1911</v>
      </c>
      <c r="BB150" s="55">
        <f t="shared" si="21"/>
        <v>1911</v>
      </c>
      <c r="BC150" s="56" t="str">
        <f t="shared" si="22"/>
        <v>INR  One Thousand Nine Hundred &amp; Eleven  Only</v>
      </c>
      <c r="IA150" s="1">
        <v>12.1</v>
      </c>
      <c r="IB150" s="1" t="s">
        <v>99</v>
      </c>
      <c r="IC150" s="1" t="s">
        <v>230</v>
      </c>
      <c r="ID150" s="1">
        <v>15.7</v>
      </c>
      <c r="IE150" s="3" t="s">
        <v>67</v>
      </c>
    </row>
    <row r="151" spans="1:237" ht="15.75">
      <c r="A151" s="66">
        <v>13</v>
      </c>
      <c r="B151" s="67" t="s">
        <v>380</v>
      </c>
      <c r="C151" s="39" t="s">
        <v>231</v>
      </c>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IA151" s="1">
        <v>13</v>
      </c>
      <c r="IB151" s="1" t="s">
        <v>380</v>
      </c>
      <c r="IC151" s="1" t="s">
        <v>231</v>
      </c>
    </row>
    <row r="152" spans="1:237" ht="42.75">
      <c r="A152" s="66">
        <v>13.01</v>
      </c>
      <c r="B152" s="67" t="s">
        <v>381</v>
      </c>
      <c r="C152" s="39" t="s">
        <v>232</v>
      </c>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IA152" s="1">
        <v>13.01</v>
      </c>
      <c r="IB152" s="1" t="s">
        <v>381</v>
      </c>
      <c r="IC152" s="1" t="s">
        <v>232</v>
      </c>
    </row>
    <row r="153" spans="1:239" ht="57">
      <c r="A153" s="66">
        <v>13.02</v>
      </c>
      <c r="B153" s="67" t="s">
        <v>382</v>
      </c>
      <c r="C153" s="39" t="s">
        <v>233</v>
      </c>
      <c r="D153" s="68">
        <v>1</v>
      </c>
      <c r="E153" s="69" t="s">
        <v>68</v>
      </c>
      <c r="F153" s="70">
        <v>3052.95</v>
      </c>
      <c r="G153" s="40"/>
      <c r="H153" s="24"/>
      <c r="I153" s="47" t="s">
        <v>38</v>
      </c>
      <c r="J153" s="48">
        <f t="shared" si="16"/>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 t="shared" si="20"/>
        <v>3053</v>
      </c>
      <c r="BB153" s="60">
        <f t="shared" si="21"/>
        <v>3053</v>
      </c>
      <c r="BC153" s="56" t="str">
        <f t="shared" si="22"/>
        <v>INR  Three Thousand  &amp;Fifty Three  Only</v>
      </c>
      <c r="IA153" s="1">
        <v>13.02</v>
      </c>
      <c r="IB153" s="1" t="s">
        <v>382</v>
      </c>
      <c r="IC153" s="1" t="s">
        <v>233</v>
      </c>
      <c r="ID153" s="1">
        <v>1</v>
      </c>
      <c r="IE153" s="3" t="s">
        <v>68</v>
      </c>
    </row>
    <row r="154" spans="1:237" ht="42.75">
      <c r="A154" s="66">
        <v>13.03</v>
      </c>
      <c r="B154" s="67" t="s">
        <v>383</v>
      </c>
      <c r="C154" s="39" t="s">
        <v>234</v>
      </c>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IA154" s="1">
        <v>13.03</v>
      </c>
      <c r="IB154" s="1" t="s">
        <v>383</v>
      </c>
      <c r="IC154" s="1" t="s">
        <v>234</v>
      </c>
    </row>
    <row r="155" spans="1:237" ht="15.75">
      <c r="A155" s="66">
        <v>13.04</v>
      </c>
      <c r="B155" s="67" t="s">
        <v>384</v>
      </c>
      <c r="C155" s="39" t="s">
        <v>235</v>
      </c>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IA155" s="1">
        <v>13.04</v>
      </c>
      <c r="IB155" s="1" t="s">
        <v>384</v>
      </c>
      <c r="IC155" s="1" t="s">
        <v>235</v>
      </c>
    </row>
    <row r="156" spans="1:239" ht="28.5">
      <c r="A156" s="66">
        <v>13.05</v>
      </c>
      <c r="B156" s="67" t="s">
        <v>385</v>
      </c>
      <c r="C156" s="39" t="s">
        <v>236</v>
      </c>
      <c r="D156" s="68">
        <v>1</v>
      </c>
      <c r="E156" s="69" t="s">
        <v>68</v>
      </c>
      <c r="F156" s="70">
        <v>88.64</v>
      </c>
      <c r="G156" s="40">
        <v>2695</v>
      </c>
      <c r="H156" s="24"/>
      <c r="I156" s="47" t="s">
        <v>38</v>
      </c>
      <c r="J156" s="48">
        <f t="shared" si="16"/>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 t="shared" si="20"/>
        <v>89</v>
      </c>
      <c r="BB156" s="60">
        <f t="shared" si="21"/>
        <v>89</v>
      </c>
      <c r="BC156" s="56" t="str">
        <f t="shared" si="22"/>
        <v>INR  Eighty Nine Only</v>
      </c>
      <c r="IA156" s="1">
        <v>13.05</v>
      </c>
      <c r="IB156" s="1" t="s">
        <v>385</v>
      </c>
      <c r="IC156" s="1" t="s">
        <v>236</v>
      </c>
      <c r="ID156" s="1">
        <v>1</v>
      </c>
      <c r="IE156" s="3" t="s">
        <v>68</v>
      </c>
    </row>
    <row r="157" spans="1:237" ht="15.75">
      <c r="A157" s="66">
        <v>14</v>
      </c>
      <c r="B157" s="67" t="s">
        <v>386</v>
      </c>
      <c r="C157" s="39" t="s">
        <v>237</v>
      </c>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IA157" s="1">
        <v>14</v>
      </c>
      <c r="IB157" s="1" t="s">
        <v>386</v>
      </c>
      <c r="IC157" s="1" t="s">
        <v>237</v>
      </c>
    </row>
    <row r="158" spans="1:237" ht="57">
      <c r="A158" s="66">
        <v>14.01</v>
      </c>
      <c r="B158" s="67" t="s">
        <v>387</v>
      </c>
      <c r="C158" s="39" t="s">
        <v>238</v>
      </c>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IA158" s="1">
        <v>14.01</v>
      </c>
      <c r="IB158" s="1" t="s">
        <v>387</v>
      </c>
      <c r="IC158" s="1" t="s">
        <v>238</v>
      </c>
    </row>
    <row r="159" spans="1:239" ht="71.25">
      <c r="A159" s="66">
        <v>14.02</v>
      </c>
      <c r="B159" s="67" t="s">
        <v>388</v>
      </c>
      <c r="C159" s="39" t="s">
        <v>239</v>
      </c>
      <c r="D159" s="68">
        <v>5</v>
      </c>
      <c r="E159" s="69" t="s">
        <v>430</v>
      </c>
      <c r="F159" s="70">
        <v>249.8</v>
      </c>
      <c r="G159" s="50"/>
      <c r="H159" s="50"/>
      <c r="I159" s="51" t="s">
        <v>38</v>
      </c>
      <c r="J159" s="52">
        <f t="shared" si="16"/>
        <v>1</v>
      </c>
      <c r="K159" s="50" t="s">
        <v>39</v>
      </c>
      <c r="L159" s="50" t="s">
        <v>4</v>
      </c>
      <c r="M159" s="53"/>
      <c r="N159" s="50"/>
      <c r="O159" s="50"/>
      <c r="P159" s="54"/>
      <c r="Q159" s="50"/>
      <c r="R159" s="50"/>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42">
        <f t="shared" si="20"/>
        <v>1249</v>
      </c>
      <c r="BB159" s="55">
        <f t="shared" si="21"/>
        <v>1249</v>
      </c>
      <c r="BC159" s="56" t="str">
        <f t="shared" si="22"/>
        <v>INR  One Thousand Two Hundred &amp; Forty Nine  Only</v>
      </c>
      <c r="IA159" s="1">
        <v>14.02</v>
      </c>
      <c r="IB159" s="1" t="s">
        <v>388</v>
      </c>
      <c r="IC159" s="1" t="s">
        <v>239</v>
      </c>
      <c r="ID159" s="1">
        <v>5</v>
      </c>
      <c r="IE159" s="3" t="s">
        <v>430</v>
      </c>
    </row>
    <row r="160" spans="1:239" ht="57">
      <c r="A160" s="66">
        <v>14.03</v>
      </c>
      <c r="B160" s="67" t="s">
        <v>389</v>
      </c>
      <c r="C160" s="39" t="s">
        <v>240</v>
      </c>
      <c r="D160" s="68">
        <v>10</v>
      </c>
      <c r="E160" s="69" t="s">
        <v>430</v>
      </c>
      <c r="F160" s="70">
        <v>301.7</v>
      </c>
      <c r="G160" s="50"/>
      <c r="H160" s="50"/>
      <c r="I160" s="51" t="s">
        <v>38</v>
      </c>
      <c r="J160" s="52">
        <f t="shared" si="16"/>
        <v>1</v>
      </c>
      <c r="K160" s="50" t="s">
        <v>39</v>
      </c>
      <c r="L160" s="50" t="s">
        <v>4</v>
      </c>
      <c r="M160" s="53"/>
      <c r="N160" s="50"/>
      <c r="O160" s="50"/>
      <c r="P160" s="54"/>
      <c r="Q160" s="50"/>
      <c r="R160" s="50"/>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42">
        <f t="shared" si="20"/>
        <v>3017</v>
      </c>
      <c r="BB160" s="55">
        <f t="shared" si="21"/>
        <v>3017</v>
      </c>
      <c r="BC160" s="56" t="str">
        <f t="shared" si="22"/>
        <v>INR  Three Thousand  &amp;Seventeen  Only</v>
      </c>
      <c r="IA160" s="1">
        <v>14.03</v>
      </c>
      <c r="IB160" s="1" t="s">
        <v>389</v>
      </c>
      <c r="IC160" s="1" t="s">
        <v>240</v>
      </c>
      <c r="ID160" s="1">
        <v>10</v>
      </c>
      <c r="IE160" s="3" t="s">
        <v>430</v>
      </c>
    </row>
    <row r="161" spans="1:239" ht="71.25">
      <c r="A161" s="66">
        <v>14.04</v>
      </c>
      <c r="B161" s="67" t="s">
        <v>390</v>
      </c>
      <c r="C161" s="39" t="s">
        <v>241</v>
      </c>
      <c r="D161" s="68">
        <v>4</v>
      </c>
      <c r="E161" s="69" t="s">
        <v>430</v>
      </c>
      <c r="F161" s="70">
        <v>560.8</v>
      </c>
      <c r="G161" s="40"/>
      <c r="H161" s="24"/>
      <c r="I161" s="47" t="s">
        <v>38</v>
      </c>
      <c r="J161" s="48">
        <f t="shared" si="16"/>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 t="shared" si="20"/>
        <v>2243</v>
      </c>
      <c r="BB161" s="60">
        <f t="shared" si="21"/>
        <v>2243</v>
      </c>
      <c r="BC161" s="56" t="str">
        <f t="shared" si="22"/>
        <v>INR  Two Thousand Two Hundred &amp; Forty Three  Only</v>
      </c>
      <c r="IA161" s="1">
        <v>14.04</v>
      </c>
      <c r="IB161" s="1" t="s">
        <v>390</v>
      </c>
      <c r="IC161" s="1" t="s">
        <v>241</v>
      </c>
      <c r="ID161" s="1">
        <v>4</v>
      </c>
      <c r="IE161" s="3" t="s">
        <v>430</v>
      </c>
    </row>
    <row r="162" spans="1:237" ht="71.25">
      <c r="A162" s="66">
        <v>14.05</v>
      </c>
      <c r="B162" s="67" t="s">
        <v>391</v>
      </c>
      <c r="C162" s="39" t="s">
        <v>242</v>
      </c>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IA162" s="1">
        <v>14.05</v>
      </c>
      <c r="IB162" s="1" t="s">
        <v>391</v>
      </c>
      <c r="IC162" s="1" t="s">
        <v>242</v>
      </c>
    </row>
    <row r="163" spans="1:239" ht="42.75">
      <c r="A163" s="66">
        <v>14.06</v>
      </c>
      <c r="B163" s="67" t="s">
        <v>392</v>
      </c>
      <c r="C163" s="39" t="s">
        <v>243</v>
      </c>
      <c r="D163" s="68">
        <v>1</v>
      </c>
      <c r="E163" s="69" t="s">
        <v>68</v>
      </c>
      <c r="F163" s="70">
        <v>590.48</v>
      </c>
      <c r="G163" s="40"/>
      <c r="H163" s="24"/>
      <c r="I163" s="47" t="s">
        <v>38</v>
      </c>
      <c r="J163" s="48">
        <f t="shared" si="16"/>
        <v>1</v>
      </c>
      <c r="K163" s="24" t="s">
        <v>39</v>
      </c>
      <c r="L163" s="24" t="s">
        <v>4</v>
      </c>
      <c r="M163" s="41"/>
      <c r="N163" s="24"/>
      <c r="O163" s="24"/>
      <c r="P163" s="46"/>
      <c r="Q163" s="24"/>
      <c r="R163" s="2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59"/>
      <c r="BA163" s="42">
        <f t="shared" si="20"/>
        <v>590</v>
      </c>
      <c r="BB163" s="60">
        <f t="shared" si="21"/>
        <v>590</v>
      </c>
      <c r="BC163" s="56" t="str">
        <f t="shared" si="22"/>
        <v>INR  Five Hundred &amp; Ninety  Only</v>
      </c>
      <c r="IA163" s="1">
        <v>14.06</v>
      </c>
      <c r="IB163" s="1" t="s">
        <v>392</v>
      </c>
      <c r="IC163" s="1" t="s">
        <v>243</v>
      </c>
      <c r="ID163" s="1">
        <v>1</v>
      </c>
      <c r="IE163" s="3" t="s">
        <v>68</v>
      </c>
    </row>
    <row r="164" spans="1:237" ht="28.5">
      <c r="A164" s="66">
        <v>14.07</v>
      </c>
      <c r="B164" s="67" t="s">
        <v>393</v>
      </c>
      <c r="C164" s="39" t="s">
        <v>244</v>
      </c>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IA164" s="1">
        <v>14.07</v>
      </c>
      <c r="IB164" s="1" t="s">
        <v>393</v>
      </c>
      <c r="IC164" s="1" t="s">
        <v>244</v>
      </c>
    </row>
    <row r="165" spans="1:239" ht="57">
      <c r="A165" s="66">
        <v>14.08</v>
      </c>
      <c r="B165" s="67" t="s">
        <v>394</v>
      </c>
      <c r="C165" s="39" t="s">
        <v>245</v>
      </c>
      <c r="D165" s="68">
        <v>1</v>
      </c>
      <c r="E165" s="69" t="s">
        <v>68</v>
      </c>
      <c r="F165" s="70">
        <v>265.27</v>
      </c>
      <c r="G165" s="50"/>
      <c r="H165" s="50"/>
      <c r="I165" s="51" t="s">
        <v>38</v>
      </c>
      <c r="J165" s="52">
        <f t="shared" si="16"/>
        <v>1</v>
      </c>
      <c r="K165" s="50" t="s">
        <v>39</v>
      </c>
      <c r="L165" s="50" t="s">
        <v>4</v>
      </c>
      <c r="M165" s="53"/>
      <c r="N165" s="50"/>
      <c r="O165" s="50"/>
      <c r="P165" s="54"/>
      <c r="Q165" s="50"/>
      <c r="R165" s="50"/>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42">
        <f t="shared" si="20"/>
        <v>265</v>
      </c>
      <c r="BB165" s="55">
        <f t="shared" si="21"/>
        <v>265</v>
      </c>
      <c r="BC165" s="56" t="str">
        <f t="shared" si="22"/>
        <v>INR  Two Hundred &amp; Sixty Five  Only</v>
      </c>
      <c r="IA165" s="1">
        <v>14.08</v>
      </c>
      <c r="IB165" s="1" t="s">
        <v>394</v>
      </c>
      <c r="IC165" s="1" t="s">
        <v>245</v>
      </c>
      <c r="ID165" s="1">
        <v>1</v>
      </c>
      <c r="IE165" s="3" t="s">
        <v>68</v>
      </c>
    </row>
    <row r="166" spans="1:237" ht="42.75">
      <c r="A166" s="66">
        <v>14.09</v>
      </c>
      <c r="B166" s="67" t="s">
        <v>395</v>
      </c>
      <c r="C166" s="39" t="s">
        <v>246</v>
      </c>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IA166" s="1">
        <v>14.09</v>
      </c>
      <c r="IB166" s="1" t="s">
        <v>395</v>
      </c>
      <c r="IC166" s="1" t="s">
        <v>246</v>
      </c>
    </row>
    <row r="167" spans="1:239" ht="42.75">
      <c r="A167" s="66">
        <v>14.1</v>
      </c>
      <c r="B167" s="67" t="s">
        <v>396</v>
      </c>
      <c r="C167" s="39" t="s">
        <v>247</v>
      </c>
      <c r="D167" s="68">
        <v>1</v>
      </c>
      <c r="E167" s="69" t="s">
        <v>68</v>
      </c>
      <c r="F167" s="70">
        <v>403.5</v>
      </c>
      <c r="G167" s="50"/>
      <c r="H167" s="50"/>
      <c r="I167" s="51" t="s">
        <v>38</v>
      </c>
      <c r="J167" s="52">
        <f t="shared" si="16"/>
        <v>1</v>
      </c>
      <c r="K167" s="50" t="s">
        <v>39</v>
      </c>
      <c r="L167" s="50" t="s">
        <v>4</v>
      </c>
      <c r="M167" s="53"/>
      <c r="N167" s="50"/>
      <c r="O167" s="50"/>
      <c r="P167" s="54"/>
      <c r="Q167" s="50"/>
      <c r="R167" s="50"/>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42">
        <f t="shared" si="20"/>
        <v>404</v>
      </c>
      <c r="BB167" s="55">
        <f t="shared" si="21"/>
        <v>404</v>
      </c>
      <c r="BC167" s="56" t="str">
        <f t="shared" si="22"/>
        <v>INR  Four Hundred &amp; Four  Only</v>
      </c>
      <c r="IA167" s="1">
        <v>14.1</v>
      </c>
      <c r="IB167" s="1" t="s">
        <v>396</v>
      </c>
      <c r="IC167" s="1" t="s">
        <v>247</v>
      </c>
      <c r="ID167" s="1">
        <v>1</v>
      </c>
      <c r="IE167" s="3" t="s">
        <v>68</v>
      </c>
    </row>
    <row r="168" spans="1:237" ht="228">
      <c r="A168" s="66">
        <v>14.11</v>
      </c>
      <c r="B168" s="67" t="s">
        <v>397</v>
      </c>
      <c r="C168" s="39" t="s">
        <v>248</v>
      </c>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IA168" s="1">
        <v>14.11</v>
      </c>
      <c r="IB168" s="1" t="s">
        <v>397</v>
      </c>
      <c r="IC168" s="1" t="s">
        <v>248</v>
      </c>
    </row>
    <row r="169" spans="1:239" ht="71.25">
      <c r="A169" s="66">
        <v>14.12</v>
      </c>
      <c r="B169" s="67" t="s">
        <v>398</v>
      </c>
      <c r="C169" s="39" t="s">
        <v>249</v>
      </c>
      <c r="D169" s="68">
        <v>2</v>
      </c>
      <c r="E169" s="69" t="s">
        <v>68</v>
      </c>
      <c r="F169" s="70">
        <v>1387.5</v>
      </c>
      <c r="G169" s="50">
        <v>30600</v>
      </c>
      <c r="H169" s="50"/>
      <c r="I169" s="51" t="s">
        <v>38</v>
      </c>
      <c r="J169" s="52">
        <f t="shared" si="16"/>
        <v>1</v>
      </c>
      <c r="K169" s="50" t="s">
        <v>39</v>
      </c>
      <c r="L169" s="50" t="s">
        <v>4</v>
      </c>
      <c r="M169" s="53"/>
      <c r="N169" s="50"/>
      <c r="O169" s="50"/>
      <c r="P169" s="54"/>
      <c r="Q169" s="50"/>
      <c r="R169" s="50"/>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42">
        <f t="shared" si="20"/>
        <v>2775</v>
      </c>
      <c r="BB169" s="55">
        <f t="shared" si="21"/>
        <v>2775</v>
      </c>
      <c r="BC169" s="56" t="str">
        <f t="shared" si="22"/>
        <v>INR  Two Thousand Seven Hundred &amp; Seventy Five  Only</v>
      </c>
      <c r="IA169" s="1">
        <v>14.12</v>
      </c>
      <c r="IB169" s="1" t="s">
        <v>398</v>
      </c>
      <c r="IC169" s="1" t="s">
        <v>249</v>
      </c>
      <c r="ID169" s="1">
        <v>2</v>
      </c>
      <c r="IE169" s="3" t="s">
        <v>68</v>
      </c>
    </row>
    <row r="170" spans="1:239" ht="57">
      <c r="A170" s="66">
        <v>14.13</v>
      </c>
      <c r="B170" s="67" t="s">
        <v>399</v>
      </c>
      <c r="C170" s="39" t="s">
        <v>250</v>
      </c>
      <c r="D170" s="68">
        <v>15</v>
      </c>
      <c r="E170" s="69" t="s">
        <v>430</v>
      </c>
      <c r="F170" s="70">
        <v>135.16</v>
      </c>
      <c r="G170" s="40"/>
      <c r="H170" s="24"/>
      <c r="I170" s="47" t="s">
        <v>38</v>
      </c>
      <c r="J170" s="48">
        <f t="shared" si="16"/>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20"/>
        <v>2027</v>
      </c>
      <c r="BB170" s="60">
        <f t="shared" si="21"/>
        <v>2027</v>
      </c>
      <c r="BC170" s="56" t="str">
        <f t="shared" si="22"/>
        <v>INR  Two Thousand  &amp;Twenty Seven  Only</v>
      </c>
      <c r="IA170" s="1">
        <v>14.13</v>
      </c>
      <c r="IB170" s="1" t="s">
        <v>399</v>
      </c>
      <c r="IC170" s="1" t="s">
        <v>250</v>
      </c>
      <c r="ID170" s="1">
        <v>15</v>
      </c>
      <c r="IE170" s="3" t="s">
        <v>430</v>
      </c>
    </row>
    <row r="171" spans="1:237" ht="15.75">
      <c r="A171" s="66">
        <v>15</v>
      </c>
      <c r="B171" s="67" t="s">
        <v>400</v>
      </c>
      <c r="C171" s="39" t="s">
        <v>251</v>
      </c>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IA171" s="1">
        <v>15</v>
      </c>
      <c r="IB171" s="1" t="s">
        <v>400</v>
      </c>
      <c r="IC171" s="1" t="s">
        <v>251</v>
      </c>
    </row>
    <row r="172" spans="1:237" ht="85.5">
      <c r="A172" s="66">
        <v>15.01</v>
      </c>
      <c r="B172" s="67" t="s">
        <v>401</v>
      </c>
      <c r="C172" s="39" t="s">
        <v>252</v>
      </c>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IA172" s="1">
        <v>15.01</v>
      </c>
      <c r="IB172" s="1" t="s">
        <v>401</v>
      </c>
      <c r="IC172" s="1" t="s">
        <v>252</v>
      </c>
    </row>
    <row r="173" spans="1:239" ht="71.25">
      <c r="A173" s="66">
        <v>15.02</v>
      </c>
      <c r="B173" s="67" t="s">
        <v>402</v>
      </c>
      <c r="C173" s="39" t="s">
        <v>253</v>
      </c>
      <c r="D173" s="68">
        <v>25</v>
      </c>
      <c r="E173" s="69" t="s">
        <v>430</v>
      </c>
      <c r="F173" s="70">
        <v>661.5</v>
      </c>
      <c r="G173" s="50">
        <v>30600</v>
      </c>
      <c r="H173" s="50"/>
      <c r="I173" s="51" t="s">
        <v>38</v>
      </c>
      <c r="J173" s="52">
        <f t="shared" si="16"/>
        <v>1</v>
      </c>
      <c r="K173" s="50" t="s">
        <v>39</v>
      </c>
      <c r="L173" s="50" t="s">
        <v>4</v>
      </c>
      <c r="M173" s="53"/>
      <c r="N173" s="50"/>
      <c r="O173" s="50"/>
      <c r="P173" s="54"/>
      <c r="Q173" s="50"/>
      <c r="R173" s="50"/>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42">
        <f t="shared" si="20"/>
        <v>16538</v>
      </c>
      <c r="BB173" s="55">
        <f t="shared" si="21"/>
        <v>16538</v>
      </c>
      <c r="BC173" s="56" t="str">
        <f t="shared" si="22"/>
        <v>INR  Sixteen Thousand Five Hundred &amp; Thirty Eight  Only</v>
      </c>
      <c r="IA173" s="1">
        <v>15.02</v>
      </c>
      <c r="IB173" s="1" t="s">
        <v>402</v>
      </c>
      <c r="IC173" s="1" t="s">
        <v>253</v>
      </c>
      <c r="ID173" s="1">
        <v>25</v>
      </c>
      <c r="IE173" s="3" t="s">
        <v>430</v>
      </c>
    </row>
    <row r="174" spans="1:237" ht="242.25">
      <c r="A174" s="66">
        <v>15.03</v>
      </c>
      <c r="B174" s="67" t="s">
        <v>403</v>
      </c>
      <c r="C174" s="39" t="s">
        <v>254</v>
      </c>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IA174" s="1">
        <v>15.03</v>
      </c>
      <c r="IB174" s="1" t="s">
        <v>403</v>
      </c>
      <c r="IC174" s="1" t="s">
        <v>254</v>
      </c>
    </row>
    <row r="175" spans="1:237" ht="85.5">
      <c r="A175" s="66">
        <v>15.04</v>
      </c>
      <c r="B175" s="67" t="s">
        <v>404</v>
      </c>
      <c r="C175" s="39" t="s">
        <v>255</v>
      </c>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IA175" s="1">
        <v>15.04</v>
      </c>
      <c r="IB175" s="1" t="s">
        <v>404</v>
      </c>
      <c r="IC175" s="1" t="s">
        <v>255</v>
      </c>
    </row>
    <row r="176" spans="1:239" ht="71.25">
      <c r="A176" s="66">
        <v>15.05</v>
      </c>
      <c r="B176" s="67" t="s">
        <v>405</v>
      </c>
      <c r="C176" s="39" t="s">
        <v>256</v>
      </c>
      <c r="D176" s="68">
        <v>1</v>
      </c>
      <c r="E176" s="69" t="s">
        <v>68</v>
      </c>
      <c r="F176" s="70">
        <v>9561.63</v>
      </c>
      <c r="G176" s="61">
        <v>7563</v>
      </c>
      <c r="H176" s="50"/>
      <c r="I176" s="51" t="s">
        <v>38</v>
      </c>
      <c r="J176" s="52">
        <f t="shared" si="16"/>
        <v>1</v>
      </c>
      <c r="K176" s="50" t="s">
        <v>39</v>
      </c>
      <c r="L176" s="50" t="s">
        <v>4</v>
      </c>
      <c r="M176" s="53"/>
      <c r="N176" s="50"/>
      <c r="O176" s="50"/>
      <c r="P176" s="54"/>
      <c r="Q176" s="50"/>
      <c r="R176" s="50"/>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42">
        <f t="shared" si="20"/>
        <v>9562</v>
      </c>
      <c r="BB176" s="55">
        <f t="shared" si="21"/>
        <v>9562</v>
      </c>
      <c r="BC176" s="56" t="str">
        <f t="shared" si="22"/>
        <v>INR  Nine Thousand Five Hundred &amp; Sixty Two  Only</v>
      </c>
      <c r="IA176" s="1">
        <v>15.05</v>
      </c>
      <c r="IB176" s="1" t="s">
        <v>405</v>
      </c>
      <c r="IC176" s="1" t="s">
        <v>256</v>
      </c>
      <c r="ID176" s="1">
        <v>1</v>
      </c>
      <c r="IE176" s="3" t="s">
        <v>68</v>
      </c>
    </row>
    <row r="177" spans="1:237" ht="15.75">
      <c r="A177" s="66">
        <v>15.06</v>
      </c>
      <c r="B177" s="67" t="s">
        <v>406</v>
      </c>
      <c r="C177" s="39" t="s">
        <v>257</v>
      </c>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IA177" s="1">
        <v>15.06</v>
      </c>
      <c r="IB177" s="1" t="s">
        <v>406</v>
      </c>
      <c r="IC177" s="1" t="s">
        <v>257</v>
      </c>
    </row>
    <row r="178" spans="1:237" ht="15.75">
      <c r="A178" s="66">
        <v>15.07</v>
      </c>
      <c r="B178" s="67" t="s">
        <v>407</v>
      </c>
      <c r="C178" s="39" t="s">
        <v>258</v>
      </c>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IA178" s="1">
        <v>15.07</v>
      </c>
      <c r="IB178" s="1" t="s">
        <v>407</v>
      </c>
      <c r="IC178" s="1" t="s">
        <v>258</v>
      </c>
    </row>
    <row r="179" spans="1:239" ht="71.25">
      <c r="A179" s="66">
        <v>15.08</v>
      </c>
      <c r="B179" s="67" t="s">
        <v>405</v>
      </c>
      <c r="C179" s="39" t="s">
        <v>259</v>
      </c>
      <c r="D179" s="68">
        <v>0.75</v>
      </c>
      <c r="E179" s="69" t="s">
        <v>430</v>
      </c>
      <c r="F179" s="70">
        <v>6578.69</v>
      </c>
      <c r="G179" s="40"/>
      <c r="H179" s="24"/>
      <c r="I179" s="47" t="s">
        <v>38</v>
      </c>
      <c r="J179" s="48">
        <f t="shared" si="16"/>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 t="shared" si="20"/>
        <v>4934</v>
      </c>
      <c r="BB179" s="60">
        <f t="shared" si="21"/>
        <v>4934</v>
      </c>
      <c r="BC179" s="56" t="str">
        <f t="shared" si="22"/>
        <v>INR  Four Thousand Nine Hundred &amp; Thirty Four  Only</v>
      </c>
      <c r="IA179" s="1">
        <v>15.08</v>
      </c>
      <c r="IB179" s="1" t="s">
        <v>405</v>
      </c>
      <c r="IC179" s="1" t="s">
        <v>259</v>
      </c>
      <c r="ID179" s="1">
        <v>0.75</v>
      </c>
      <c r="IE179" s="3" t="s">
        <v>430</v>
      </c>
    </row>
    <row r="180" spans="1:237" ht="156.75">
      <c r="A180" s="66">
        <v>15.09</v>
      </c>
      <c r="B180" s="67" t="s">
        <v>408</v>
      </c>
      <c r="C180" s="39" t="s">
        <v>260</v>
      </c>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IA180" s="1">
        <v>15.09</v>
      </c>
      <c r="IB180" s="1" t="s">
        <v>408</v>
      </c>
      <c r="IC180" s="1" t="s">
        <v>260</v>
      </c>
    </row>
    <row r="181" spans="1:239" ht="57">
      <c r="A181" s="66">
        <v>15.1</v>
      </c>
      <c r="B181" s="67" t="s">
        <v>409</v>
      </c>
      <c r="C181" s="39" t="s">
        <v>261</v>
      </c>
      <c r="D181" s="68">
        <v>2</v>
      </c>
      <c r="E181" s="69" t="s">
        <v>68</v>
      </c>
      <c r="F181" s="70">
        <v>546.69</v>
      </c>
      <c r="G181" s="40"/>
      <c r="H181" s="24"/>
      <c r="I181" s="47" t="s">
        <v>38</v>
      </c>
      <c r="J181" s="48">
        <f t="shared" si="16"/>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9"/>
      <c r="BA181" s="42">
        <f t="shared" si="20"/>
        <v>1093</v>
      </c>
      <c r="BB181" s="60">
        <f t="shared" si="21"/>
        <v>1093</v>
      </c>
      <c r="BC181" s="56" t="str">
        <f t="shared" si="22"/>
        <v>INR  One Thousand  &amp;Ninety Three  Only</v>
      </c>
      <c r="IA181" s="1">
        <v>15.1</v>
      </c>
      <c r="IB181" s="1" t="s">
        <v>409</v>
      </c>
      <c r="IC181" s="1" t="s">
        <v>261</v>
      </c>
      <c r="ID181" s="1">
        <v>2</v>
      </c>
      <c r="IE181" s="3" t="s">
        <v>68</v>
      </c>
    </row>
    <row r="182" spans="1:237" ht="85.5">
      <c r="A182" s="66">
        <v>15.11</v>
      </c>
      <c r="B182" s="67" t="s">
        <v>410</v>
      </c>
      <c r="C182" s="39" t="s">
        <v>262</v>
      </c>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IA182" s="1">
        <v>15.11</v>
      </c>
      <c r="IB182" s="1" t="s">
        <v>410</v>
      </c>
      <c r="IC182" s="1" t="s">
        <v>262</v>
      </c>
    </row>
    <row r="183" spans="1:239" ht="57">
      <c r="A183" s="66">
        <v>15.12</v>
      </c>
      <c r="B183" s="67" t="s">
        <v>405</v>
      </c>
      <c r="C183" s="39" t="s">
        <v>263</v>
      </c>
      <c r="D183" s="68">
        <v>4</v>
      </c>
      <c r="E183" s="69" t="s">
        <v>68</v>
      </c>
      <c r="F183" s="70">
        <v>4567.38</v>
      </c>
      <c r="G183" s="40"/>
      <c r="H183" s="24"/>
      <c r="I183" s="47" t="s">
        <v>38</v>
      </c>
      <c r="J183" s="48">
        <f t="shared" si="16"/>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ROUND(total_amount_ba($B$2,$D$2,D183,F183,J183,K183,M183),0)</f>
        <v>18270</v>
      </c>
      <c r="BB183" s="60">
        <f t="shared" si="21"/>
        <v>18270</v>
      </c>
      <c r="BC183" s="56" t="str">
        <f t="shared" si="22"/>
        <v>INR  Eighteen Thousand Two Hundred &amp; Seventy  Only</v>
      </c>
      <c r="IA183" s="1">
        <v>15.12</v>
      </c>
      <c r="IB183" s="1" t="s">
        <v>405</v>
      </c>
      <c r="IC183" s="1" t="s">
        <v>263</v>
      </c>
      <c r="ID183" s="1">
        <v>4</v>
      </c>
      <c r="IE183" s="3" t="s">
        <v>68</v>
      </c>
    </row>
    <row r="184" spans="1:237" ht="15.75">
      <c r="A184" s="66">
        <v>16</v>
      </c>
      <c r="B184" s="67" t="s">
        <v>411</v>
      </c>
      <c r="C184" s="39" t="s">
        <v>264</v>
      </c>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IA184" s="1">
        <v>16</v>
      </c>
      <c r="IB184" s="1" t="s">
        <v>411</v>
      </c>
      <c r="IC184" s="1" t="s">
        <v>264</v>
      </c>
    </row>
    <row r="185" spans="1:237" ht="285">
      <c r="A185" s="66">
        <v>16.01</v>
      </c>
      <c r="B185" s="67" t="s">
        <v>412</v>
      </c>
      <c r="C185" s="39" t="s">
        <v>265</v>
      </c>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IA185" s="1">
        <v>16.01</v>
      </c>
      <c r="IB185" s="1" t="s">
        <v>412</v>
      </c>
      <c r="IC185" s="1" t="s">
        <v>265</v>
      </c>
    </row>
    <row r="186" spans="1:237" ht="15.75">
      <c r="A186" s="66">
        <v>16.02</v>
      </c>
      <c r="B186" s="67" t="s">
        <v>413</v>
      </c>
      <c r="C186" s="39" t="s">
        <v>266</v>
      </c>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IA186" s="1">
        <v>16.02</v>
      </c>
      <c r="IB186" s="1" t="s">
        <v>413</v>
      </c>
      <c r="IC186" s="1" t="s">
        <v>266</v>
      </c>
    </row>
    <row r="187" spans="1:239" ht="57">
      <c r="A187" s="66">
        <v>16.03</v>
      </c>
      <c r="B187" s="67" t="s">
        <v>414</v>
      </c>
      <c r="C187" s="39" t="s">
        <v>267</v>
      </c>
      <c r="D187" s="68">
        <v>60</v>
      </c>
      <c r="E187" s="69" t="s">
        <v>100</v>
      </c>
      <c r="F187" s="70">
        <v>371.72</v>
      </c>
      <c r="G187" s="65">
        <v>251680</v>
      </c>
      <c r="H187" s="50"/>
      <c r="I187" s="51" t="s">
        <v>38</v>
      </c>
      <c r="J187" s="52">
        <f>IF(I187="Less(-)",-1,1)</f>
        <v>1</v>
      </c>
      <c r="K187" s="50" t="s">
        <v>39</v>
      </c>
      <c r="L187" s="50" t="s">
        <v>4</v>
      </c>
      <c r="M187" s="53"/>
      <c r="N187" s="50"/>
      <c r="O187" s="50"/>
      <c r="P187" s="54"/>
      <c r="Q187" s="50"/>
      <c r="R187" s="50"/>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42">
        <f>ROUND(total_amount_ba($B$2,$D$2,D187,F187,J187,K187,M187),0)</f>
        <v>22303</v>
      </c>
      <c r="BB187" s="55">
        <f t="shared" si="21"/>
        <v>22303</v>
      </c>
      <c r="BC187" s="56" t="str">
        <f t="shared" si="22"/>
        <v>INR  Twenty Two Thousand Three Hundred &amp; Three  Only</v>
      </c>
      <c r="IA187" s="1">
        <v>16.03</v>
      </c>
      <c r="IB187" s="1" t="s">
        <v>414</v>
      </c>
      <c r="IC187" s="1" t="s">
        <v>267</v>
      </c>
      <c r="ID187" s="1">
        <v>60</v>
      </c>
      <c r="IE187" s="3" t="s">
        <v>100</v>
      </c>
    </row>
    <row r="188" spans="1:237" ht="99.75">
      <c r="A188" s="66">
        <v>16.04</v>
      </c>
      <c r="B188" s="67" t="s">
        <v>415</v>
      </c>
      <c r="C188" s="39" t="s">
        <v>268</v>
      </c>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IA188" s="1">
        <v>16.04</v>
      </c>
      <c r="IB188" s="1" t="s">
        <v>415</v>
      </c>
      <c r="IC188" s="1" t="s">
        <v>268</v>
      </c>
    </row>
    <row r="189" spans="1:239" ht="57">
      <c r="A189" s="66">
        <v>16.05</v>
      </c>
      <c r="B189" s="67" t="s">
        <v>414</v>
      </c>
      <c r="C189" s="39" t="s">
        <v>269</v>
      </c>
      <c r="D189" s="68">
        <v>98</v>
      </c>
      <c r="E189" s="69" t="s">
        <v>100</v>
      </c>
      <c r="F189" s="70">
        <v>450.15</v>
      </c>
      <c r="G189" s="65">
        <v>251680</v>
      </c>
      <c r="H189" s="50"/>
      <c r="I189" s="51" t="s">
        <v>38</v>
      </c>
      <c r="J189" s="52">
        <f>IF(I189="Less(-)",-1,1)</f>
        <v>1</v>
      </c>
      <c r="K189" s="50" t="s">
        <v>39</v>
      </c>
      <c r="L189" s="50" t="s">
        <v>4</v>
      </c>
      <c r="M189" s="53"/>
      <c r="N189" s="50"/>
      <c r="O189" s="50"/>
      <c r="P189" s="54"/>
      <c r="Q189" s="50"/>
      <c r="R189" s="50"/>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42">
        <f>ROUND(total_amount_ba($B$2,$D$2,D189,F189,J189,K189,M189),0)</f>
        <v>44115</v>
      </c>
      <c r="BB189" s="55">
        <f>BA189+SUM(N189:AZ189)</f>
        <v>44115</v>
      </c>
      <c r="BC189" s="56" t="str">
        <f>SpellNumber(L189,BB189)</f>
        <v>INR  Forty Four Thousand One Hundred &amp; Fifteen  Only</v>
      </c>
      <c r="IA189" s="1">
        <v>16.05</v>
      </c>
      <c r="IB189" s="1" t="s">
        <v>414</v>
      </c>
      <c r="IC189" s="1" t="s">
        <v>269</v>
      </c>
      <c r="ID189" s="1">
        <v>98</v>
      </c>
      <c r="IE189" s="3" t="s">
        <v>100</v>
      </c>
    </row>
    <row r="190" spans="1:239" ht="142.5">
      <c r="A190" s="66">
        <v>16.06</v>
      </c>
      <c r="B190" s="67" t="s">
        <v>416</v>
      </c>
      <c r="C190" s="39" t="s">
        <v>270</v>
      </c>
      <c r="D190" s="68">
        <v>6</v>
      </c>
      <c r="E190" s="69" t="s">
        <v>52</v>
      </c>
      <c r="F190" s="70">
        <v>3424.24</v>
      </c>
      <c r="G190" s="61">
        <v>1455</v>
      </c>
      <c r="H190" s="50"/>
      <c r="I190" s="51" t="s">
        <v>38</v>
      </c>
      <c r="J190" s="52">
        <f aca="true" t="shared" si="23" ref="J190:J203">IF(I190="Less(-)",-1,1)</f>
        <v>1</v>
      </c>
      <c r="K190" s="50" t="s">
        <v>39</v>
      </c>
      <c r="L190" s="50" t="s">
        <v>4</v>
      </c>
      <c r="M190" s="53"/>
      <c r="N190" s="50"/>
      <c r="O190" s="50"/>
      <c r="P190" s="54"/>
      <c r="Q190" s="50"/>
      <c r="R190" s="50"/>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42">
        <f>ROUND(total_amount_ba($B$2,$D$2,D190,F190,J190,K190,M190),0)</f>
        <v>20545</v>
      </c>
      <c r="BB190" s="55">
        <f>BA190+SUM(N190:AZ190)</f>
        <v>20545</v>
      </c>
      <c r="BC190" s="56" t="str">
        <f>SpellNumber(L190,BB190)</f>
        <v>INR  Twenty Thousand Five Hundred &amp; Forty Five  Only</v>
      </c>
      <c r="IA190" s="1">
        <v>16.06</v>
      </c>
      <c r="IB190" s="1" t="s">
        <v>416</v>
      </c>
      <c r="IC190" s="1" t="s">
        <v>270</v>
      </c>
      <c r="ID190" s="1">
        <v>6</v>
      </c>
      <c r="IE190" s="3" t="s">
        <v>52</v>
      </c>
    </row>
    <row r="191" spans="1:237" ht="85.5">
      <c r="A191" s="66">
        <v>16.07</v>
      </c>
      <c r="B191" s="67" t="s">
        <v>417</v>
      </c>
      <c r="C191" s="39" t="s">
        <v>271</v>
      </c>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IA191" s="1">
        <v>16.07</v>
      </c>
      <c r="IB191" s="1" t="s">
        <v>417</v>
      </c>
      <c r="IC191" s="1" t="s">
        <v>271</v>
      </c>
    </row>
    <row r="192" spans="1:239" ht="71.25">
      <c r="A192" s="66">
        <v>16.08</v>
      </c>
      <c r="B192" s="67" t="s">
        <v>418</v>
      </c>
      <c r="C192" s="39" t="s">
        <v>272</v>
      </c>
      <c r="D192" s="68">
        <v>10</v>
      </c>
      <c r="E192" s="69" t="s">
        <v>68</v>
      </c>
      <c r="F192" s="70">
        <v>282.9</v>
      </c>
      <c r="G192" s="65">
        <v>8735</v>
      </c>
      <c r="H192" s="50"/>
      <c r="I192" s="51" t="s">
        <v>38</v>
      </c>
      <c r="J192" s="52">
        <f t="shared" si="23"/>
        <v>1</v>
      </c>
      <c r="K192" s="50" t="s">
        <v>39</v>
      </c>
      <c r="L192" s="50" t="s">
        <v>4</v>
      </c>
      <c r="M192" s="53"/>
      <c r="N192" s="50"/>
      <c r="O192" s="50"/>
      <c r="P192" s="54"/>
      <c r="Q192" s="50"/>
      <c r="R192" s="50"/>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42">
        <f aca="true" t="shared" si="24" ref="BA192:BA203">ROUND(total_amount_ba($B$2,$D$2,D192,F192,J192,K192,M192),0)</f>
        <v>2829</v>
      </c>
      <c r="BB192" s="55">
        <f aca="true" t="shared" si="25" ref="BB192:BB203">BA192+SUM(N192:AZ192)</f>
        <v>2829</v>
      </c>
      <c r="BC192" s="56" t="str">
        <f aca="true" t="shared" si="26" ref="BC192:BC202">SpellNumber(L192,BB192)</f>
        <v>INR  Two Thousand Eight Hundred &amp; Twenty Nine  Only</v>
      </c>
      <c r="IA192" s="1">
        <v>16.08</v>
      </c>
      <c r="IB192" s="1" t="s">
        <v>418</v>
      </c>
      <c r="IC192" s="1" t="s">
        <v>272</v>
      </c>
      <c r="ID192" s="1">
        <v>10</v>
      </c>
      <c r="IE192" s="3" t="s">
        <v>68</v>
      </c>
    </row>
    <row r="193" spans="1:237" ht="57">
      <c r="A193" s="66">
        <v>16.09</v>
      </c>
      <c r="B193" s="67" t="s">
        <v>419</v>
      </c>
      <c r="C193" s="39" t="s">
        <v>273</v>
      </c>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IA193" s="1">
        <v>16.09</v>
      </c>
      <c r="IB193" s="1" t="s">
        <v>419</v>
      </c>
      <c r="IC193" s="1" t="s">
        <v>273</v>
      </c>
    </row>
    <row r="194" spans="1:239" ht="57">
      <c r="A194" s="66">
        <v>16.1</v>
      </c>
      <c r="B194" s="67" t="s">
        <v>420</v>
      </c>
      <c r="C194" s="39" t="s">
        <v>274</v>
      </c>
      <c r="D194" s="68">
        <v>10</v>
      </c>
      <c r="E194" s="69" t="s">
        <v>68</v>
      </c>
      <c r="F194" s="70">
        <v>59.22</v>
      </c>
      <c r="G194" s="40"/>
      <c r="H194" s="24"/>
      <c r="I194" s="47" t="s">
        <v>38</v>
      </c>
      <c r="J194" s="48">
        <f t="shared" si="23"/>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9"/>
      <c r="BA194" s="42">
        <f t="shared" si="24"/>
        <v>592</v>
      </c>
      <c r="BB194" s="60">
        <f t="shared" si="25"/>
        <v>592</v>
      </c>
      <c r="BC194" s="56" t="str">
        <f t="shared" si="26"/>
        <v>INR  Five Hundred &amp; Ninety Two  Only</v>
      </c>
      <c r="IA194" s="1">
        <v>16.1</v>
      </c>
      <c r="IB194" s="1" t="s">
        <v>420</v>
      </c>
      <c r="IC194" s="1" t="s">
        <v>274</v>
      </c>
      <c r="ID194" s="1">
        <v>10</v>
      </c>
      <c r="IE194" s="3" t="s">
        <v>68</v>
      </c>
    </row>
    <row r="195" spans="1:237" ht="15.75">
      <c r="A195" s="66">
        <v>17</v>
      </c>
      <c r="B195" s="67" t="s">
        <v>421</v>
      </c>
      <c r="C195" s="39" t="s">
        <v>275</v>
      </c>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IA195" s="1">
        <v>17</v>
      </c>
      <c r="IB195" s="1" t="s">
        <v>421</v>
      </c>
      <c r="IC195" s="1" t="s">
        <v>275</v>
      </c>
    </row>
    <row r="196" spans="1:237" ht="409.5">
      <c r="A196" s="66">
        <v>17.01</v>
      </c>
      <c r="B196" s="67" t="s">
        <v>422</v>
      </c>
      <c r="C196" s="39" t="s">
        <v>276</v>
      </c>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IA196" s="1">
        <v>17.01</v>
      </c>
      <c r="IB196" s="1" t="s">
        <v>422</v>
      </c>
      <c r="IC196" s="1" t="s">
        <v>276</v>
      </c>
    </row>
    <row r="197" spans="1:239" ht="71.25">
      <c r="A197" s="66">
        <v>17.02</v>
      </c>
      <c r="B197" s="67" t="s">
        <v>423</v>
      </c>
      <c r="C197" s="39" t="s">
        <v>277</v>
      </c>
      <c r="D197" s="68">
        <v>78</v>
      </c>
      <c r="E197" s="69" t="s">
        <v>52</v>
      </c>
      <c r="F197" s="70">
        <v>1226.21</v>
      </c>
      <c r="G197" s="65">
        <v>20610</v>
      </c>
      <c r="H197" s="50"/>
      <c r="I197" s="51" t="s">
        <v>38</v>
      </c>
      <c r="J197" s="52">
        <f t="shared" si="23"/>
        <v>1</v>
      </c>
      <c r="K197" s="50" t="s">
        <v>39</v>
      </c>
      <c r="L197" s="50" t="s">
        <v>4</v>
      </c>
      <c r="M197" s="53"/>
      <c r="N197" s="50"/>
      <c r="O197" s="50"/>
      <c r="P197" s="54"/>
      <c r="Q197" s="50"/>
      <c r="R197" s="50"/>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42">
        <f t="shared" si="24"/>
        <v>95644</v>
      </c>
      <c r="BB197" s="55">
        <f t="shared" si="25"/>
        <v>95644</v>
      </c>
      <c r="BC197" s="56" t="str">
        <f t="shared" si="26"/>
        <v>INR  Ninety Five Thousand Six Hundred &amp; Forty Four  Only</v>
      </c>
      <c r="IA197" s="1">
        <v>17.02</v>
      </c>
      <c r="IB197" s="1" t="s">
        <v>423</v>
      </c>
      <c r="IC197" s="1" t="s">
        <v>277</v>
      </c>
      <c r="ID197" s="1">
        <v>78</v>
      </c>
      <c r="IE197" s="3" t="s">
        <v>52</v>
      </c>
    </row>
    <row r="198" spans="1:237" ht="15.75">
      <c r="A198" s="66">
        <v>18</v>
      </c>
      <c r="B198" s="67" t="s">
        <v>424</v>
      </c>
      <c r="C198" s="39" t="s">
        <v>278</v>
      </c>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IA198" s="1">
        <v>18</v>
      </c>
      <c r="IB198" s="1" t="s">
        <v>424</v>
      </c>
      <c r="IC198" s="1" t="s">
        <v>278</v>
      </c>
    </row>
    <row r="199" spans="1:239" ht="128.25">
      <c r="A199" s="66">
        <v>18.01</v>
      </c>
      <c r="B199" s="67" t="s">
        <v>425</v>
      </c>
      <c r="C199" s="39" t="s">
        <v>279</v>
      </c>
      <c r="D199" s="68">
        <v>60</v>
      </c>
      <c r="E199" s="69" t="s">
        <v>52</v>
      </c>
      <c r="F199" s="70">
        <v>702.93</v>
      </c>
      <c r="G199" s="65">
        <v>37800</v>
      </c>
      <c r="H199" s="50"/>
      <c r="I199" s="51" t="s">
        <v>38</v>
      </c>
      <c r="J199" s="52">
        <f t="shared" si="23"/>
        <v>1</v>
      </c>
      <c r="K199" s="50" t="s">
        <v>39</v>
      </c>
      <c r="L199" s="50" t="s">
        <v>4</v>
      </c>
      <c r="M199" s="53"/>
      <c r="N199" s="50"/>
      <c r="O199" s="50"/>
      <c r="P199" s="54"/>
      <c r="Q199" s="50"/>
      <c r="R199" s="50"/>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42">
        <f t="shared" si="24"/>
        <v>42176</v>
      </c>
      <c r="BB199" s="55">
        <f t="shared" si="25"/>
        <v>42176</v>
      </c>
      <c r="BC199" s="56" t="str">
        <f t="shared" si="26"/>
        <v>INR  Forty Two Thousand One Hundred &amp; Seventy Six  Only</v>
      </c>
      <c r="IA199" s="1">
        <v>18.01</v>
      </c>
      <c r="IB199" s="1" t="s">
        <v>425</v>
      </c>
      <c r="IC199" s="1" t="s">
        <v>279</v>
      </c>
      <c r="ID199" s="1">
        <v>60</v>
      </c>
      <c r="IE199" s="3" t="s">
        <v>52</v>
      </c>
    </row>
    <row r="200" spans="1:237" ht="15.75">
      <c r="A200" s="66">
        <v>19</v>
      </c>
      <c r="B200" s="67" t="s">
        <v>426</v>
      </c>
      <c r="C200" s="39" t="s">
        <v>280</v>
      </c>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IA200" s="1">
        <v>19</v>
      </c>
      <c r="IB200" s="1" t="s">
        <v>426</v>
      </c>
      <c r="IC200" s="1" t="s">
        <v>280</v>
      </c>
    </row>
    <row r="201" spans="1:239" ht="138" customHeight="1">
      <c r="A201" s="66">
        <v>19.01</v>
      </c>
      <c r="B201" s="67" t="s">
        <v>427</v>
      </c>
      <c r="C201" s="39" t="s">
        <v>281</v>
      </c>
      <c r="D201" s="68">
        <v>7</v>
      </c>
      <c r="E201" s="69" t="s">
        <v>432</v>
      </c>
      <c r="F201" s="70">
        <v>3724.68</v>
      </c>
      <c r="G201" s="65">
        <v>37800</v>
      </c>
      <c r="H201" s="50"/>
      <c r="I201" s="51" t="s">
        <v>38</v>
      </c>
      <c r="J201" s="52">
        <f t="shared" si="23"/>
        <v>1</v>
      </c>
      <c r="K201" s="50" t="s">
        <v>39</v>
      </c>
      <c r="L201" s="50" t="s">
        <v>4</v>
      </c>
      <c r="M201" s="53"/>
      <c r="N201" s="50"/>
      <c r="O201" s="50"/>
      <c r="P201" s="54"/>
      <c r="Q201" s="50"/>
      <c r="R201" s="50"/>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42">
        <f t="shared" si="24"/>
        <v>26073</v>
      </c>
      <c r="BB201" s="55">
        <f t="shared" si="25"/>
        <v>26073</v>
      </c>
      <c r="BC201" s="56" t="str">
        <f t="shared" si="26"/>
        <v>INR  Twenty Six Thousand  &amp;Seventy Three  Only</v>
      </c>
      <c r="IA201" s="1">
        <v>19.01</v>
      </c>
      <c r="IB201" s="71" t="s">
        <v>427</v>
      </c>
      <c r="IC201" s="1" t="s">
        <v>281</v>
      </c>
      <c r="ID201" s="1">
        <v>7</v>
      </c>
      <c r="IE201" s="3" t="s">
        <v>432</v>
      </c>
    </row>
    <row r="202" spans="1:239" ht="120" customHeight="1">
      <c r="A202" s="66">
        <v>19.02</v>
      </c>
      <c r="B202" s="67" t="s">
        <v>428</v>
      </c>
      <c r="C202" s="39" t="s">
        <v>282</v>
      </c>
      <c r="D202" s="68">
        <v>900</v>
      </c>
      <c r="E202" s="69" t="s">
        <v>433</v>
      </c>
      <c r="F202" s="70">
        <v>60.49</v>
      </c>
      <c r="G202" s="40"/>
      <c r="H202" s="24"/>
      <c r="I202" s="47" t="s">
        <v>38</v>
      </c>
      <c r="J202" s="48">
        <f t="shared" si="23"/>
        <v>1</v>
      </c>
      <c r="K202" s="24" t="s">
        <v>39</v>
      </c>
      <c r="L202" s="24" t="s">
        <v>4</v>
      </c>
      <c r="M202" s="41"/>
      <c r="N202" s="24"/>
      <c r="O202" s="24"/>
      <c r="P202" s="46"/>
      <c r="Q202" s="24"/>
      <c r="R202" s="24"/>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59"/>
      <c r="BA202" s="42">
        <f t="shared" si="24"/>
        <v>54441</v>
      </c>
      <c r="BB202" s="60">
        <f t="shared" si="25"/>
        <v>54441</v>
      </c>
      <c r="BC202" s="56" t="str">
        <f t="shared" si="26"/>
        <v>INR  Fifty Four Thousand Four Hundred &amp; Forty One  Only</v>
      </c>
      <c r="IA202" s="1">
        <v>19.02</v>
      </c>
      <c r="IB202" s="71" t="s">
        <v>428</v>
      </c>
      <c r="IC202" s="1" t="s">
        <v>282</v>
      </c>
      <c r="ID202" s="1">
        <v>900</v>
      </c>
      <c r="IE202" s="3" t="s">
        <v>433</v>
      </c>
    </row>
    <row r="203" spans="1:239" ht="123.75" customHeight="1">
      <c r="A203" s="66">
        <v>19.03</v>
      </c>
      <c r="B203" s="67" t="s">
        <v>429</v>
      </c>
      <c r="C203" s="39" t="s">
        <v>283</v>
      </c>
      <c r="D203" s="68">
        <v>35</v>
      </c>
      <c r="E203" s="69" t="s">
        <v>434</v>
      </c>
      <c r="F203" s="70">
        <v>175.71</v>
      </c>
      <c r="G203" s="40"/>
      <c r="H203" s="24"/>
      <c r="I203" s="47" t="s">
        <v>38</v>
      </c>
      <c r="J203" s="48">
        <f t="shared" si="23"/>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 t="shared" si="24"/>
        <v>6150</v>
      </c>
      <c r="BB203" s="60">
        <f t="shared" si="25"/>
        <v>6150</v>
      </c>
      <c r="BC203" s="56" t="str">
        <f>SpellNumber(L203,BB203)</f>
        <v>INR  Six Thousand One Hundred &amp; Fifty  Only</v>
      </c>
      <c r="IA203" s="1">
        <v>19.03</v>
      </c>
      <c r="IB203" s="71" t="s">
        <v>429</v>
      </c>
      <c r="IC203" s="1" t="s">
        <v>283</v>
      </c>
      <c r="ID203" s="1">
        <v>35</v>
      </c>
      <c r="IE203" s="3" t="s">
        <v>434</v>
      </c>
    </row>
    <row r="204" spans="1:55" ht="92.25" customHeight="1">
      <c r="A204" s="25" t="s">
        <v>46</v>
      </c>
      <c r="B204" s="26"/>
      <c r="C204" s="27"/>
      <c r="D204" s="68"/>
      <c r="E204" s="69"/>
      <c r="F204" s="70"/>
      <c r="G204" s="43"/>
      <c r="H204" s="62"/>
      <c r="I204" s="62"/>
      <c r="J204" s="62"/>
      <c r="K204" s="62"/>
      <c r="L204" s="63"/>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64">
        <f>SUM(BA13:BA203)</f>
        <v>3298389.9</v>
      </c>
      <c r="BB204" s="64">
        <f>SUM(BB13:BB203)</f>
        <v>3298389.9</v>
      </c>
      <c r="BC204" s="56" t="str">
        <f>SpellNumber($E$2,BB204)</f>
        <v>INR  Thirty Two Lakh Ninety Eight Thousand Three Hundred &amp; Eighty Nine  and Paise Ninety Only</v>
      </c>
    </row>
    <row r="205" spans="1:55" ht="81" customHeight="1">
      <c r="A205" s="26" t="s">
        <v>47</v>
      </c>
      <c r="B205" s="28"/>
      <c r="C205" s="29"/>
      <c r="D205" s="30"/>
      <c r="E205" s="44" t="s">
        <v>56</v>
      </c>
      <c r="F205" s="45"/>
      <c r="G205" s="31"/>
      <c r="H205" s="32"/>
      <c r="I205" s="32"/>
      <c r="J205" s="32"/>
      <c r="K205" s="33"/>
      <c r="L205" s="34"/>
      <c r="M205" s="35"/>
      <c r="N205" s="36"/>
      <c r="O205" s="22"/>
      <c r="P205" s="22"/>
      <c r="Q205" s="22"/>
      <c r="R205" s="22"/>
      <c r="S205" s="22"/>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7">
        <f>IF(ISBLANK(F205),0,IF(E205="Excess (+)",ROUND(BA204+(BA204*F205),2),IF(E205="Less (-)",ROUND(BA204+(BA204*F205*(-1)),2),IF(E205="At Par",BA204,0))))</f>
        <v>0</v>
      </c>
      <c r="BB205" s="38">
        <f>ROUND(BA205,0)</f>
        <v>0</v>
      </c>
      <c r="BC205" s="21" t="str">
        <f>SpellNumber($E$2,BB205)</f>
        <v>INR Zero Only</v>
      </c>
    </row>
    <row r="206" spans="1:55" ht="39.75" customHeight="1">
      <c r="A206" s="25" t="s">
        <v>48</v>
      </c>
      <c r="B206" s="25"/>
      <c r="C206" s="78" t="str">
        <f>SpellNumber($E$2,BB205)</f>
        <v>INR Zero Only</v>
      </c>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row>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sheetData>
  <sheetProtection password="9E83" sheet="1"/>
  <mergeCells count="99">
    <mergeCell ref="A9:BC9"/>
    <mergeCell ref="C206:BC206"/>
    <mergeCell ref="D13:BC13"/>
    <mergeCell ref="D14:BC14"/>
    <mergeCell ref="D16:BC16"/>
    <mergeCell ref="D17:BC17"/>
    <mergeCell ref="D23:BC23"/>
    <mergeCell ref="D24:BC24"/>
    <mergeCell ref="D21:BC21"/>
    <mergeCell ref="D26:BC26"/>
    <mergeCell ref="A1:L1"/>
    <mergeCell ref="A4:BC4"/>
    <mergeCell ref="A5:BC5"/>
    <mergeCell ref="A6:BC6"/>
    <mergeCell ref="A7:BC7"/>
    <mergeCell ref="B8:BC8"/>
    <mergeCell ref="D28:BC28"/>
    <mergeCell ref="D34:BC34"/>
    <mergeCell ref="D35:BC35"/>
    <mergeCell ref="D37:BC37"/>
    <mergeCell ref="D41:BC41"/>
    <mergeCell ref="D43:BC43"/>
    <mergeCell ref="D45:BC45"/>
    <mergeCell ref="D47:BC47"/>
    <mergeCell ref="D50:BC50"/>
    <mergeCell ref="D52:BC52"/>
    <mergeCell ref="D53:BC53"/>
    <mergeCell ref="D55:BC55"/>
    <mergeCell ref="D57:BC57"/>
    <mergeCell ref="D60:BC60"/>
    <mergeCell ref="D62:BC62"/>
    <mergeCell ref="D63:BC63"/>
    <mergeCell ref="D65:BC65"/>
    <mergeCell ref="D68:BC68"/>
    <mergeCell ref="D71:BC71"/>
    <mergeCell ref="D74:BC74"/>
    <mergeCell ref="D77:BC77"/>
    <mergeCell ref="D79:BC79"/>
    <mergeCell ref="D81:BC81"/>
    <mergeCell ref="D83:BC83"/>
    <mergeCell ref="D85:BC85"/>
    <mergeCell ref="D87:BC87"/>
    <mergeCell ref="D90:BC90"/>
    <mergeCell ref="D92:BC92"/>
    <mergeCell ref="D93:BC93"/>
    <mergeCell ref="D96:BC96"/>
    <mergeCell ref="D98:BC98"/>
    <mergeCell ref="D100:BC100"/>
    <mergeCell ref="D102:BC102"/>
    <mergeCell ref="D103:BC103"/>
    <mergeCell ref="D106:BC106"/>
    <mergeCell ref="D108:BC108"/>
    <mergeCell ref="D109:BC109"/>
    <mergeCell ref="D111:BC111"/>
    <mergeCell ref="D113:BC113"/>
    <mergeCell ref="D116:BC116"/>
    <mergeCell ref="D118:BC118"/>
    <mergeCell ref="D119:BC119"/>
    <mergeCell ref="D121:BC121"/>
    <mergeCell ref="D123:BC123"/>
    <mergeCell ref="D126:BC126"/>
    <mergeCell ref="D128:BC128"/>
    <mergeCell ref="D130:BC130"/>
    <mergeCell ref="D132:BC132"/>
    <mergeCell ref="D158:BC158"/>
    <mergeCell ref="D134:BC134"/>
    <mergeCell ref="D137:BC137"/>
    <mergeCell ref="D138:BC138"/>
    <mergeCell ref="D140:BC140"/>
    <mergeCell ref="D141:BC141"/>
    <mergeCell ref="D144:BC144"/>
    <mergeCell ref="D147:BC147"/>
    <mergeCell ref="D151:BC151"/>
    <mergeCell ref="D152:BC152"/>
    <mergeCell ref="D154:BC154"/>
    <mergeCell ref="D155:BC155"/>
    <mergeCell ref="D157:BC157"/>
    <mergeCell ref="D162:BC162"/>
    <mergeCell ref="D164:BC164"/>
    <mergeCell ref="D166:BC166"/>
    <mergeCell ref="D168:BC168"/>
    <mergeCell ref="D171:BC171"/>
    <mergeCell ref="D177:BC177"/>
    <mergeCell ref="D172:BC172"/>
    <mergeCell ref="D174:BC174"/>
    <mergeCell ref="D175:BC175"/>
    <mergeCell ref="D178:BC178"/>
    <mergeCell ref="D180:BC180"/>
    <mergeCell ref="D195:BC195"/>
    <mergeCell ref="D196:BC196"/>
    <mergeCell ref="D198:BC198"/>
    <mergeCell ref="D182:BC182"/>
    <mergeCell ref="D200:BC200"/>
    <mergeCell ref="D184:BC184"/>
    <mergeCell ref="D185:BC185"/>
    <mergeCell ref="D186:BC186"/>
    <mergeCell ref="D188:BC188"/>
    <mergeCell ref="D191:BC191"/>
    <mergeCell ref="D193:BC193"/>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5">
      <formula1>IF(E205="Select",-1,IF(E205="At Par",0,0))</formula1>
      <formula2>IF(E205="Select",-1,IF(E205="At Par",0,0.99))</formula2>
    </dataValidation>
    <dataValidation type="list" allowBlank="1" showErrorMessage="1" sqref="E20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5">
      <formula1>0</formula1>
      <formula2>99.9</formula2>
    </dataValidation>
    <dataValidation type="list" allowBlank="1" showErrorMessage="1" sqref="D13:D14 K15 D16:D17 K18:K20 D21 K22 D23:D24 K25 D26 K27 D28 K29:K33 D34:D35 K36 D37 K38:K40 D41 K42 D43 K44 D45 K46 D47 K48:K49 D50 K51 D52:D53 K54 D55 K56 D57 K58:K59 D60 K61 D62:D63 K64 D65 K66:K67 D68 K69:K70 D71 K72:K73 D74 K75:K76 D77 K78 D79 K80 D81 K82 D83 K84 D85 K86 D87 K88:K89 D90 K91 D92:D93 K94:K95 D96 K97 D98 K99 D100 K101 D102:D103 K104:K105 D106 K107 D108:D109 K110 D111 K112 D113 K114:K115 D116 K117 D118:D119 K120 D121 K122 D123 K124:K125 D126 K127 D128 K129 D130 K131 D132 K133 D134 K135:K136 D137:D138 K139 D140:D141 K142:K143 D144 K145:K146">
      <formula1>"Partial Conversion,Full Conversion"</formula1>
      <formula2>0</formula2>
    </dataValidation>
    <dataValidation type="list" allowBlank="1" showErrorMessage="1" sqref="D147 K148:K150 D151:D152 K153 D154:D155 K156 D157:D158 K159:K161 D162 K163 D164 K165 D166 K167 D168 K169:K170 D171:D172 K173 D174:D175 K176 D177:D178 K179 D180 D200 D184:D186 K187 D188 K189:K190 D191 K192 D193 K194 D195:D196 K197 D198 K199 K201:K203 K181 K183 D18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20 G22:H22 G25:H25 G27:H27 G29:H33 G36:H36 G38:H40 G42:H42 G44:H44 G46:H46 G48:H49 G51:H51 G54:H54 G56:H56 G58:H59 G61:H61 G64:H64 G66:H67 G69:H70 G72:H73 G75:H76 G78:H78 G80:H80 G82:H82 G84:H84 G86:H86 G88:H89 G91:H91 G94:H95 G97:H97 G99:H99 G101:H101 G104:H105 G107:H107 G110:H110 G112:H112 G114:H115 G117:H117 G120:H120 G122:H122 G124:H125 G127:H127 G129:H129 G131:H131 G133:H133 G135:H136 G139:H139 G142:H143 G145:H146 G148:H150 G153:H153 G156:H156 G159:H161 G163:H163 G165:H165 G167:H167 G169:H170 G173:H173 G176:H176 G179:H179 G201:H203 G187:H187 G189:H190 G192:H192 G194:H194 G197:H197 G199:H199 G181:H181 G183:H183">
      <formula1>0</formula1>
      <formula2>999999999999999</formula2>
    </dataValidation>
    <dataValidation allowBlank="1" showInputMessage="1" showErrorMessage="1" promptTitle="Addition / Deduction" prompt="Please Choose the correct One" sqref="J15 J18:J20 J22 J25 J27 J29:J33 J36 J38:J40 J42 J44 J46 J48:J49 J51 J54 J56 J58:J59 J61 J64 J66:J67 J69:J70 J72:J73 J75:J76 J78 J80 J82 J84 J86 J88:J89 J91 J94:J95 J97 J99 J101 J104:J105 J107 J110 J112 J114:J115 J117 J120 J122 J124:J125 J127 J129 J131 J133 J135:J136 J139 J142:J143 J145:J146 J148:J150 J153 J156 J159:J161 J163 J165 J167 J169:J170 J173 J176 J179 J201:J203 J187 J189:J190 J192 J194 J197 J199 J181 J183">
      <formula1>0</formula1>
      <formula2>0</formula2>
    </dataValidation>
    <dataValidation type="list" showErrorMessage="1" sqref="I15 I18:I20 I22 I25 I27 I29:I33 I36 I38:I40 I42 I44 I46 I48:I49 I51 I54 I56 I58:I59 I61 I64 I66:I67 I69:I70 I72:I73 I75:I76 I78 I80 I82 I84 I86 I88:I89 I91 I94:I95 I97 I99 I101 I104:I105 I107 I110 I112 I114:I115 I117 I120 I122 I124:I125 I127 I129 I131 I133 I135:I136 I139 I142:I143 I145:I146 I148:I150 I153 I156 I159:I161 I163 I165 I167 I169:I170 I173 I176 I179 I201:I203 I187 I189:I190 I192 I194 I197 I199 I181 I18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20 N22:O22 N25:O25 N27:O27 N29:O33 N36:O36 N38:O40 N42:O42 N44:O44 N46:O46 N48:O49 N51:O51 N54:O54 N56:O56 N58:O59 N61:O61 N64:O64 N66:O67 N69:O70 N72:O73 N75:O76 N78:O78 N80:O80 N82:O82 N84:O84 N86:O86 N88:O89 N91:O91 N94:O95 N97:O97 N99:O99 N101:O101 N104:O105 N107:O107 N110:O110 N112:O112 N114:O115 N117:O117 N120:O120 N122:O122 N124:O125 N127:O127 N129:O129 N131:O131 N133:O133 N135:O136 N139:O139 N142:O143 N145:O146 N148:O150 N153:O153 N156:O156 N159:O161 N163:O163 N165:O165 N167:O167 N169:O170 N173:O173 N176:O176 N179:O179 N201:O203 N187:O187 N189:O190 N192:O192 N194:O194 N197:O197 N199:O199 N181:O181 N183:O1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20 R22 R25 R27 R29:R33 R36 R38:R40 R42 R44 R46 R48:R49 R51 R54 R56 R58:R59 R61 R64 R66:R67 R69:R70 R72:R73 R75:R76 R78 R80 R82 R84 R86 R88:R89 R91 R94:R95 R97 R99 R101 R104:R105 R107 R110 R112 R114:R115 R117 R120 R122 R124:R125 R127 R129 R131 R133 R135:R136 R139 R142:R143 R145:R146 R148:R150 R153 R156 R159:R161 R163 R165 R167 R169:R170 R173 R176 R179 R201:R203 R187 R189:R190 R192 R194 R197 R199 R181 R1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20 Q22 Q25 Q27 Q29:Q33 Q36 Q38:Q40 Q42 Q44 Q46 Q48:Q49 Q51 Q54 Q56 Q58:Q59 Q61 Q64 Q66:Q67 Q69:Q70 Q72:Q73 Q75:Q76 Q78 Q80 Q82 Q84 Q86 Q88:Q89 Q91 Q94:Q95 Q97 Q99 Q101 Q104:Q105 Q107 Q110 Q112 Q114:Q115 Q117 Q120 Q122 Q124:Q125 Q127 Q129 Q131 Q133 Q135:Q136 Q139 Q142:Q143 Q145:Q146 Q148:Q150 Q153 Q156 Q159:Q161 Q163 Q165 Q167 Q169:Q170 Q173 Q176 Q179 Q201:Q203 Q187 Q189:Q190 Q192 Q194 Q197 Q199 Q181 Q18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20 M22 M25 M27 M29:M33 M36 M38:M40 M42 M44 M46 M48:M49 M51 M54 M56 M58:M59 M61 M64 M66:M67 M69:M70 M72:M73 M75:M76 M78 M80 M82 M84 M86 M88:M89 M91 M94:M95 M97 M99 M101 M104:M105 M107 M110 M112 M114:M115 M117 M120 M122 M124:M125 M127 M129 M131 M133 M135:M136 M139 M142:M143 M145:M146 M148:M150 M153 M156 M159:M161 M163 M165 M167 M169:M170 M173 M176 M179 M201:M203 M187 M189:M190 M192 M194 M197 M199 M181 M18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20 D22 D25 D27 D29:D33 D36 D38:D40 D42 D44 D46 D48:D49 D51 D54 D56 D58:D59 D61 D64 D66:D67 D69:D70 D72:D73 D75:D76 D78 D80 D82 D84 D86 D88:D89 D91 D94:D95 D97 D99 D101 D104:D105 D107 D110 D112 D114:D115 D117 D120 D122 D124:D125 D127 D129 D131 D133 D135:D136 D139 D142:D143 D145:D146 D148:D150 D153 D156 D159:D161 D163 D165 D167 D169:D170 D173 D176 D179 D201:D204 D187 D189:D190 D192 D194 D197 D199 D181 D183">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3 L202">
      <formula1>"INR"</formula1>
    </dataValidation>
    <dataValidation allowBlank="1" showInputMessage="1" showErrorMessage="1" promptTitle="Itemcode/Make" prompt="Please enter text" sqref="C13:C203">
      <formula1>0</formula1>
      <formula2>0</formula2>
    </dataValidation>
    <dataValidation type="decimal" allowBlank="1" showInputMessage="1" showErrorMessage="1" errorTitle="Invalid Entry" error="Only Numeric Values are allowed. " sqref="A13:A20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20 F22 F25 F27 F29:F33 F36 F38:F40 F42 F44 F46 F48:F49 F51 F54 F56 F58:F59 F61 F64 F66:F67 F69:F70 F72:F73 F75:F76 F78 F80 F82 F84 F86 F88:F89 F91 F94:F95 F97 F99 F101 F104:F105 F107 F110 F112 F114:F115 F117 F120 F122 F124:F125 F127 F129 F131 F133 F135:F136 F139 F142:F143 F145:F146 F148:F150 F153 F156 F159:F161 F163 F165 F167 F169:F170 F173 F176 F179 F201:F204 F187 F189:F190 F192 F194 F197 F199 F181 F183">
      <formula1>0</formula1>
      <formula2>999999999999999</formula2>
    </dataValidation>
  </dataValidations>
  <printOptions/>
  <pageMargins left="0.45" right="0.2" top="0.75" bottom="0.75" header="0.511805555555556" footer="0.511805555555556"/>
  <pageSetup fitToHeight="0" fitToWidth="1" horizontalDpi="300" verticalDpi="3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9" t="s">
        <v>49</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2020-07-06T04:32:13Z</cp:lastPrinted>
  <dcterms:created xsi:type="dcterms:W3CDTF">2009-01-30T06:42:42Z</dcterms:created>
  <dcterms:modified xsi:type="dcterms:W3CDTF">2020-07-06T04:32:16Z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